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eLivro" defaultThemeVersion="124226"/>
  <bookViews>
    <workbookView xWindow="-15" yWindow="5085" windowWidth="18795" windowHeight="5145" tabRatio="721" firstSheet="2" activeTab="2"/>
  </bookViews>
  <sheets>
    <sheet name="zz01_Resumo " sheetId="15" state="hidden" r:id="rId1"/>
    <sheet name="resumo" sheetId="33" state="hidden" r:id="rId2"/>
    <sheet name="Cont_Por regiao" sheetId="32" r:id="rId3"/>
    <sheet name="PRORURAL+" sheetId="34" r:id="rId4"/>
    <sheet name="PRODERAM2020" sheetId="35" r:id="rId5"/>
    <sheet name="zz02_Modelo A por Cultura" sheetId="16" state="hidden" r:id="rId6"/>
    <sheet name="zz03_AgroAmb - Modelo A" sheetId="17" state="hidden" r:id="rId7"/>
    <sheet name="zz04_AgroAmb - Modelo N" sheetId="18" state="hidden" r:id="rId8"/>
    <sheet name="RPU Direitos" sheetId="20" state="hidden" r:id="rId9"/>
    <sheet name="zz05_Candidaturas ao Pagamento " sheetId="19" state="hidden" r:id="rId10"/>
  </sheets>
  <definedNames>
    <definedName name="_xlnm.Print_Area" localSheetId="2">'Cont_Por regiao'!$A$1:$P$31</definedName>
    <definedName name="_xlnm.Print_Area" localSheetId="4">PRODERAM2020!$A$1:$F$20</definedName>
    <definedName name="_xlnm.Print_Area" localSheetId="3">'PRORURAL+'!$A$1:$H$25</definedName>
    <definedName name="_xlnm.Print_Area" localSheetId="1">resumo!$A$1:$G$69</definedName>
    <definedName name="_xlnm.Print_Area" localSheetId="8">'RPU Direitos'!$A$1:$D$15</definedName>
    <definedName name="_xlnm.Print_Titles" localSheetId="2">'Cont_Por regiao'!$4:$9</definedName>
    <definedName name="_xlnm.Print_Titles" localSheetId="4">PRODERAM2020!$6:$11</definedName>
    <definedName name="_xlnm.Print_Titles" localSheetId="3">'PRORURAL+'!$5:$8</definedName>
    <definedName name="_xlnm.Print_Titles" localSheetId="1">resumo!$4:$10</definedName>
  </definedNames>
  <calcPr calcId="145621"/>
</workbook>
</file>

<file path=xl/calcChain.xml><?xml version="1.0" encoding="utf-8"?>
<calcChain xmlns="http://schemas.openxmlformats.org/spreadsheetml/2006/main">
  <c r="H24" i="34" l="1"/>
  <c r="N30" i="32" l="1"/>
  <c r="F30" i="32" l="1"/>
  <c r="H30" i="32"/>
  <c r="J30" i="32"/>
  <c r="L30" i="32"/>
  <c r="O30" i="32"/>
  <c r="F20" i="35" l="1"/>
  <c r="P28" i="32" l="1"/>
  <c r="O28" i="32"/>
  <c r="O27" i="32"/>
  <c r="P27" i="32"/>
  <c r="P29" i="32"/>
  <c r="O29" i="32"/>
  <c r="O26" i="32" l="1"/>
  <c r="O25" i="32"/>
  <c r="O24" i="32"/>
  <c r="O23" i="32"/>
  <c r="O22" i="32"/>
  <c r="O21" i="32"/>
  <c r="O20" i="32"/>
  <c r="P25" i="32"/>
  <c r="P20" i="32" l="1"/>
  <c r="P21" i="32" l="1"/>
  <c r="O17" i="32" l="1"/>
  <c r="P14" i="32" l="1"/>
  <c r="P15" i="32"/>
  <c r="P16" i="32"/>
  <c r="P17" i="32"/>
  <c r="P18" i="32"/>
  <c r="P19" i="32"/>
  <c r="P22" i="32"/>
  <c r="P23" i="32"/>
  <c r="P24" i="32"/>
  <c r="P26" i="32"/>
  <c r="O16" i="32" l="1"/>
  <c r="P13" i="32"/>
  <c r="P30" i="32" s="1"/>
  <c r="Q30" i="32" s="1"/>
  <c r="O19" i="32" l="1"/>
  <c r="O18" i="32"/>
  <c r="O15" i="32"/>
  <c r="O14" i="32"/>
  <c r="O13" i="32"/>
  <c r="G58" i="33" l="1"/>
  <c r="G67" i="33" s="1"/>
  <c r="G59" i="33" l="1"/>
  <c r="G56" i="33"/>
  <c r="G62" i="33"/>
  <c r="F69" i="33" l="1"/>
  <c r="G46" i="33" l="1"/>
  <c r="G63" i="33" l="1"/>
  <c r="G18" i="33"/>
  <c r="G51" i="33"/>
  <c r="G53" i="33" s="1"/>
  <c r="A5" i="20"/>
  <c r="F14" i="20"/>
  <c r="F15" i="20" s="1"/>
  <c r="E14" i="20"/>
  <c r="E15" i="20" s="1"/>
  <c r="G47" i="33" l="1"/>
  <c r="G69" i="33" l="1"/>
</calcChain>
</file>

<file path=xl/sharedStrings.xml><?xml version="1.0" encoding="utf-8"?>
<sst xmlns="http://schemas.openxmlformats.org/spreadsheetml/2006/main" count="801" uniqueCount="349">
  <si>
    <t>IFADAP/INGA</t>
  </si>
  <si>
    <t>DPC/SPP</t>
  </si>
  <si>
    <t xml:space="preserve"> </t>
  </si>
  <si>
    <t>Nº Candidaturas</t>
  </si>
  <si>
    <t>MODELO A</t>
  </si>
  <si>
    <t>TOTAL</t>
  </si>
  <si>
    <t>Outras Ajudas</t>
  </si>
  <si>
    <t>MODELO N</t>
  </si>
  <si>
    <t>RPU - CANDIDATURAS AO PAGAMENTO</t>
  </si>
  <si>
    <t>CN</t>
  </si>
  <si>
    <t>COM DIREITOS BASEADOS NA SUPERFÍCIE</t>
  </si>
  <si>
    <t>COM DIREITOS BASEADOS NA RETIRADAS DE TERRAS</t>
  </si>
  <si>
    <t>COM DIREITOS SUJEITOS A CONDIÇÕES ESPECIAIS</t>
  </si>
  <si>
    <t>C/ Hectares Elegíveis</t>
  </si>
  <si>
    <t>C/ Cabeças Normais</t>
  </si>
  <si>
    <t>Total</t>
  </si>
  <si>
    <t>Outras Superfícies Elegíveis</t>
  </si>
  <si>
    <t>Trigo Duro</t>
  </si>
  <si>
    <t>Proteaginosas</t>
  </si>
  <si>
    <t>Retirada de Terras</t>
  </si>
  <si>
    <t>Reg.1257/99</t>
  </si>
  <si>
    <t>PRÉMIOS ESPECÍFICOS</t>
  </si>
  <si>
    <t>Arroz</t>
  </si>
  <si>
    <t>Culturas Energéticas</t>
  </si>
  <si>
    <t>OUTRAS AJUDAS</t>
  </si>
  <si>
    <t>Arvenses Regiões Autónomas</t>
  </si>
  <si>
    <t>Beterraba Sacarina</t>
  </si>
  <si>
    <t>Forragens Secas</t>
  </si>
  <si>
    <t>Tabaco</t>
  </si>
  <si>
    <t>Uvas Destinadas à Produção de Passas</t>
  </si>
  <si>
    <t>Citrinos</t>
  </si>
  <si>
    <t>Banana</t>
  </si>
  <si>
    <t>Culturas Arvenses Forrageiras</t>
  </si>
  <si>
    <t>Pastagens Permanentes</t>
  </si>
  <si>
    <t>Transformados à Base de Tomate, Pêssego e Pêra</t>
  </si>
  <si>
    <t>Tomate</t>
  </si>
  <si>
    <t>Pêra</t>
  </si>
  <si>
    <t>Pêssego</t>
  </si>
  <si>
    <t>Frutos de Casca Rija</t>
  </si>
  <si>
    <t>POSEIMA</t>
  </si>
  <si>
    <t>Batata</t>
  </si>
  <si>
    <t>Batata de Semente</t>
  </si>
  <si>
    <t>Vime</t>
  </si>
  <si>
    <t>CONTINENTE</t>
  </si>
  <si>
    <t>009</t>
  </si>
  <si>
    <t>Redução da Lixiviação de Agroquímicos para Aquíferos</t>
  </si>
  <si>
    <t>010</t>
  </si>
  <si>
    <t>Sistemas Arvenses de Sequeiro</t>
  </si>
  <si>
    <t>011</t>
  </si>
  <si>
    <t>Luta Química Aconselhada</t>
  </si>
  <si>
    <t>012</t>
  </si>
  <si>
    <t>Protecção Integrada</t>
  </si>
  <si>
    <t>013</t>
  </si>
  <si>
    <t>Produção Integrada</t>
  </si>
  <si>
    <t>014</t>
  </si>
  <si>
    <t>Agricultura Biológica</t>
  </si>
  <si>
    <t>015</t>
  </si>
  <si>
    <t>Sementeira Directa e/ou Mobilização na Zona ou na Linha</t>
  </si>
  <si>
    <t>016</t>
  </si>
  <si>
    <t>Técnicas de Mobilização Mínima</t>
  </si>
  <si>
    <t>017</t>
  </si>
  <si>
    <t>Enrelvamento da Entrelinha de Culturas Permanentes</t>
  </si>
  <si>
    <t>018</t>
  </si>
  <si>
    <t>Sistemas Forrageiros Extensivos</t>
  </si>
  <si>
    <t>019</t>
  </si>
  <si>
    <t>Cultura Complementar Forrageira Outono-Inverno</t>
  </si>
  <si>
    <t>023</t>
  </si>
  <si>
    <t>Vinhas em Socalcos do Douro</t>
  </si>
  <si>
    <t>024</t>
  </si>
  <si>
    <t>Hortas do Sul</t>
  </si>
  <si>
    <t>025</t>
  </si>
  <si>
    <t>Sistema Vitícola de Colares</t>
  </si>
  <si>
    <t>026</t>
  </si>
  <si>
    <t>Preservação de Pastagens de Montanha Integradas em Baldio</t>
  </si>
  <si>
    <t>027</t>
  </si>
  <si>
    <t>031</t>
  </si>
  <si>
    <t>Sistemas Policulturais Tradicionais</t>
  </si>
  <si>
    <t>032</t>
  </si>
  <si>
    <t>Montados (Azinho e Carvalhal)</t>
  </si>
  <si>
    <t>033</t>
  </si>
  <si>
    <t>Lameiros e Outros Prados e Pastagens de Elevado Valor Florístico</t>
  </si>
  <si>
    <t>034</t>
  </si>
  <si>
    <t>Olival Tradicional</t>
  </si>
  <si>
    <t>035</t>
  </si>
  <si>
    <t>Pomares Tradicionais</t>
  </si>
  <si>
    <t>036</t>
  </si>
  <si>
    <t>Plano Zonal de Castro Verde</t>
  </si>
  <si>
    <t>041</t>
  </si>
  <si>
    <t>044</t>
  </si>
  <si>
    <t>Arrozal</t>
  </si>
  <si>
    <t>060</t>
  </si>
  <si>
    <t>P. Zonal do Parque Nacional da Peneda Gerês - Apoio às Explorações Agrícolas</t>
  </si>
  <si>
    <t>061</t>
  </si>
  <si>
    <t>062</t>
  </si>
  <si>
    <t>P. Zonal do Parque Natural de Montesinho</t>
  </si>
  <si>
    <t>063</t>
  </si>
  <si>
    <t>P. Zonal do Parque Natural do Douro Internacional</t>
  </si>
  <si>
    <t>064</t>
  </si>
  <si>
    <t>P. Zonal do Parque Natural da Serra da Estrela</t>
  </si>
  <si>
    <t>065</t>
  </si>
  <si>
    <t>P. Zonal do Parque Natural do Tejo Internacional</t>
  </si>
  <si>
    <t>066</t>
  </si>
  <si>
    <t>P. Zonal do Parque Natural das Serras d'Aire e Candeeiros</t>
  </si>
  <si>
    <t>067</t>
  </si>
  <si>
    <t>P. Zonal do Parque Natural do Sudoeste Alentejano e Costa Vicentina</t>
  </si>
  <si>
    <t>068</t>
  </si>
  <si>
    <t>MADEIRA</t>
  </si>
  <si>
    <t>Preservação da Paisagem e das Características Tradicionais nas Terras Agrícolas</t>
  </si>
  <si>
    <t>Manutenção de Muros de Suporte de Terras</t>
  </si>
  <si>
    <t>AÇORES</t>
  </si>
  <si>
    <t>Manutenção da Extensificação da Produção Pecuária</t>
  </si>
  <si>
    <t>Protecção de Lagoas</t>
  </si>
  <si>
    <t>Conservação de Curraletas e Lagidos da Cultura da Vinha</t>
  </si>
  <si>
    <t>Conservação de Sebes Vivas para a Protecção de Culturas Perenes</t>
  </si>
  <si>
    <t>Sementes certificadas</t>
  </si>
  <si>
    <t>MEDIDAS AGRO-AMBIENTAIS - MODELO N</t>
  </si>
  <si>
    <t>Preservação de Pastagens de Montanha integradas em Baldio</t>
  </si>
  <si>
    <t>051</t>
  </si>
  <si>
    <t>Manutenção de Raças Autóctones</t>
  </si>
  <si>
    <t>Protecção da Raça Bovina Autóctone Ramo Grande</t>
  </si>
  <si>
    <t>Culturas Forrageiras Temporárias</t>
  </si>
  <si>
    <t>ID</t>
  </si>
  <si>
    <t>Num_Cand</t>
  </si>
  <si>
    <t>NUT_I</t>
  </si>
  <si>
    <t>Cod_Med</t>
  </si>
  <si>
    <t>Desc_Med</t>
  </si>
  <si>
    <t>Num_Cab_Normais</t>
  </si>
  <si>
    <t>Num_Bicos</t>
  </si>
  <si>
    <t>232</t>
  </si>
  <si>
    <t>P. Zonal do Parque Nacional da Peneda Gerês - Gestão Integrada de Áreas Comunitárias</t>
  </si>
  <si>
    <t>P. Zonal do Parque Nacional da Peneda Gerês-Apoio às Expl. Agrícolas</t>
  </si>
  <si>
    <t>P. Zonal do Parque Nacional da Peneda Gerês-Gestão Int. Áreas Comunitárias</t>
  </si>
  <si>
    <t>P. Zonal do Parque Natural do Douro Internacio</t>
  </si>
  <si>
    <t>Algodão</t>
  </si>
  <si>
    <t>Vinha em região determinada</t>
  </si>
  <si>
    <t>Superfícies Forrageiras</t>
  </si>
  <si>
    <t>Apoio à Apicultura</t>
  </si>
  <si>
    <t>Modelo</t>
  </si>
  <si>
    <t>Nivel_1</t>
  </si>
  <si>
    <t>Nivel_2</t>
  </si>
  <si>
    <t>Num_Animais</t>
  </si>
  <si>
    <t>Para_a_Nota1</t>
  </si>
  <si>
    <t>Para_a_Nota_Desc1</t>
  </si>
  <si>
    <t>RPU - REGIME DE PAGAMENTO ÚNICO</t>
  </si>
  <si>
    <t/>
  </si>
  <si>
    <t>INDEMNIZAÇÕES COMPENSATÓRIAS</t>
  </si>
  <si>
    <t>ATP - Agricultor a Título Principal</t>
  </si>
  <si>
    <t>NATP - Agricultor não a Título Principal</t>
  </si>
  <si>
    <t>MEDIDAS AGRO-AMBIENTAIS</t>
  </si>
  <si>
    <t>SUPERFÍCIES FORRAGEIRAS</t>
  </si>
  <si>
    <t>OVINOS E CAPRINOS</t>
  </si>
  <si>
    <t>VACAS ALEITANTES</t>
  </si>
  <si>
    <t>BOVINOS MACHOS (Regiões Autónomas)</t>
  </si>
  <si>
    <t>BOVINOS MACHOS</t>
  </si>
  <si>
    <t>PRÉMIO AO ABATE</t>
  </si>
  <si>
    <t>PRÉMIO PROD.LÁCTEOS E PAG.COMPLEMENTAR</t>
  </si>
  <si>
    <t>Candidaturas com Modelo N e Modelo A</t>
  </si>
  <si>
    <t>Nota 1</t>
  </si>
  <si>
    <t>Tipo_Cult</t>
  </si>
  <si>
    <t>Nível_3</t>
  </si>
  <si>
    <t>Area_Seq</t>
  </si>
  <si>
    <t>Area_Reg</t>
  </si>
  <si>
    <t>Area_Tot</t>
  </si>
  <si>
    <t>RPU</t>
  </si>
  <si>
    <t>Premios Específicos</t>
  </si>
  <si>
    <t>Outras Culturas</t>
  </si>
  <si>
    <t>Vinha para Passa de Uva</t>
  </si>
  <si>
    <t>Cana-de-Açucar</t>
  </si>
  <si>
    <t>chá</t>
  </si>
  <si>
    <t>chicoria</t>
  </si>
  <si>
    <t>Superfície Agrícola Útil</t>
  </si>
  <si>
    <t>Superficie Agricola Util</t>
  </si>
  <si>
    <t>Area_Compr</t>
  </si>
  <si>
    <t>Preservação de Bosquetes ou Maciços Arbustivo-Arbóreos com Interesse 
Ecológico-Paisagístico</t>
  </si>
  <si>
    <t>P. Zonal do Parque do Douro Vinhateiro</t>
  </si>
  <si>
    <t>111</t>
  </si>
  <si>
    <t>112</t>
  </si>
  <si>
    <t>Preservação das Pastagens Extensivas em Áreas Agrícolas em Meios Agro-Florestais</t>
  </si>
  <si>
    <t>121</t>
  </si>
  <si>
    <t>122</t>
  </si>
  <si>
    <t>131</t>
  </si>
  <si>
    <t>Preservação de Bosquetes ou Maciços Arbustivo/Arbóreos com Interesse Ecológico/Paisagístico</t>
  </si>
  <si>
    <t>209</t>
  </si>
  <si>
    <t>Retirada de Terras para a Protecção de Lagoas</t>
  </si>
  <si>
    <t>212</t>
  </si>
  <si>
    <t>213</t>
  </si>
  <si>
    <t>221</t>
  </si>
  <si>
    <t>222</t>
  </si>
  <si>
    <t>Nota1</t>
  </si>
  <si>
    <t>Número de Colónias de Abelhas da Medida 27</t>
  </si>
  <si>
    <t>AÇO</t>
  </si>
  <si>
    <t>Tipo de Direito</t>
  </si>
  <si>
    <t>Tipo de direito1</t>
  </si>
  <si>
    <t>área</t>
  </si>
  <si>
    <t>Direitos Baseados Na Superfície</t>
  </si>
  <si>
    <t>Direitos Baseados Na Retirada de Terras</t>
  </si>
  <si>
    <t>Direitos Sujeitos a Condições Especiais</t>
  </si>
  <si>
    <t>Com Hectares Elegíveis</t>
  </si>
  <si>
    <t>Com Cabeças Normais</t>
  </si>
  <si>
    <t>SINGA - 2006</t>
  </si>
  <si>
    <t>ART 69</t>
  </si>
  <si>
    <t>PRÉMIO aos Produtos Lácteos - NºBens que NÃO se candidatarm ao Pagamento Complementar</t>
  </si>
  <si>
    <t>Arvenses</t>
  </si>
  <si>
    <t>Azeitona de mesa</t>
  </si>
  <si>
    <t>Azeitona para azeite</t>
  </si>
  <si>
    <t>Total Azeitona</t>
  </si>
  <si>
    <t>Pastagens Pobres</t>
  </si>
  <si>
    <t>Olival</t>
  </si>
  <si>
    <t>Pastagens Permanentes excluindo pobres</t>
  </si>
  <si>
    <t>Área  (Ha)</t>
  </si>
  <si>
    <t>Candidaturas ao Pagamento</t>
  </si>
  <si>
    <t>candiaturas ao pagamento</t>
  </si>
  <si>
    <t>Outras</t>
  </si>
  <si>
    <t>Tipo de compromisso</t>
  </si>
  <si>
    <t>Código</t>
  </si>
  <si>
    <t>Descrição</t>
  </si>
  <si>
    <t>Valorização dos Modos de Produção</t>
  </si>
  <si>
    <t>Alteração dos modos de produção</t>
  </si>
  <si>
    <t>C01</t>
  </si>
  <si>
    <t>PRODI - Modo de Produção Integrada</t>
  </si>
  <si>
    <t>C02</t>
  </si>
  <si>
    <t>MPB - Modo de Produção Biológico</t>
  </si>
  <si>
    <t>Protecção da Biodiversidade doméstica</t>
  </si>
  <si>
    <t>C03</t>
  </si>
  <si>
    <t>RA - Raças Autóctones</t>
  </si>
  <si>
    <t>Intervenções Territoriais Integradas</t>
  </si>
  <si>
    <t>Intervenção Territorial Douro Vinhateiro</t>
  </si>
  <si>
    <t>D01</t>
  </si>
  <si>
    <t>Unidades de Produção</t>
  </si>
  <si>
    <t>Agro-ambientais</t>
  </si>
  <si>
    <t>Intervenção Territorial Peneda Gerês</t>
  </si>
  <si>
    <t>P01</t>
  </si>
  <si>
    <t>Agro-Ambientais</t>
  </si>
  <si>
    <t>P02</t>
  </si>
  <si>
    <t>Silvo-ambientais</t>
  </si>
  <si>
    <t>P03</t>
  </si>
  <si>
    <t>Baldios</t>
  </si>
  <si>
    <t>P04</t>
  </si>
  <si>
    <t>Intervenção Territorial Montesinho Nogueira</t>
  </si>
  <si>
    <t>N01</t>
  </si>
  <si>
    <t>N02</t>
  </si>
  <si>
    <t>N03</t>
  </si>
  <si>
    <t>Intervenção Territorial Douro Internacional</t>
  </si>
  <si>
    <t>I01</t>
  </si>
  <si>
    <t>I02</t>
  </si>
  <si>
    <t>Intervenção Territorial Serra da Estrela</t>
  </si>
  <si>
    <t>E01</t>
  </si>
  <si>
    <t>E02</t>
  </si>
  <si>
    <t>E03</t>
  </si>
  <si>
    <t>E04</t>
  </si>
  <si>
    <t>Intervenção Territorial Tejo Internacional</t>
  </si>
  <si>
    <t>T01</t>
  </si>
  <si>
    <t>T02</t>
  </si>
  <si>
    <t>Intervenção Territorial  Serras de Aires e Candeeiros</t>
  </si>
  <si>
    <t>R01</t>
  </si>
  <si>
    <t>R02</t>
  </si>
  <si>
    <t>Intervenção Territorial Castro Verde</t>
  </si>
  <si>
    <t>V01</t>
  </si>
  <si>
    <t>V02</t>
  </si>
  <si>
    <t>Intervenção Territorial Costa Sudoeste</t>
  </si>
  <si>
    <t>S01</t>
  </si>
  <si>
    <t>S02</t>
  </si>
  <si>
    <t>TOTAL CONTINENTE</t>
  </si>
  <si>
    <t>Norte</t>
  </si>
  <si>
    <t>Centro</t>
  </si>
  <si>
    <t>Lisboa e Vale do Tejo</t>
  </si>
  <si>
    <t>Alentejo</t>
  </si>
  <si>
    <t>Algarve</t>
  </si>
  <si>
    <t>Montante pago</t>
  </si>
  <si>
    <t>Nº Beneficiários pagos</t>
  </si>
  <si>
    <t>TOTAL MADEIRA</t>
  </si>
  <si>
    <t>TOTAL AÇORES</t>
  </si>
  <si>
    <t>Conserv. Sebes Vivas para a Protecção de Culturas Hortofrutiflorícolas, Plantas Aromáticas e Medicinais</t>
  </si>
  <si>
    <t>Promoção de Modos de Produção Sustentáveis</t>
  </si>
  <si>
    <t>Protecção da Biodiversidade e dos Valores Naturais e Paisagísticos</t>
  </si>
  <si>
    <t>Pagamentos Natura 2000 em Terras Agrícolas</t>
  </si>
  <si>
    <t>TOTAL NACIONAL</t>
  </si>
  <si>
    <t>MEDIDAS AGRO-AMBIENTAIS  E SILVO-AMBIENTAIS  - PRODER</t>
  </si>
  <si>
    <t>Medida / Acção</t>
  </si>
  <si>
    <t>Conservação de Pomares Tradicionais dos Açores</t>
  </si>
  <si>
    <t>Montante: mil euros</t>
  </si>
  <si>
    <t>Área: hectares</t>
  </si>
  <si>
    <t>Medidas Agro-Ambientais</t>
  </si>
  <si>
    <t>Pagamentos Natura 2000</t>
  </si>
  <si>
    <t>C04</t>
  </si>
  <si>
    <t>Conservação do Solo</t>
  </si>
  <si>
    <t>MEDIDAS AGRO-AMBIENTAIS E PAGAMENTOS NATURA2000  - PRODERAM</t>
  </si>
  <si>
    <t>Intervenção Territorial  de Monchique e Caldeirão</t>
  </si>
  <si>
    <t>H01</t>
  </si>
  <si>
    <t>H02</t>
  </si>
  <si>
    <t>A01</t>
  </si>
  <si>
    <t>A02</t>
  </si>
  <si>
    <t>Intervenção Territorial de Rede Natura do Alentejo</t>
  </si>
  <si>
    <t>R04</t>
  </si>
  <si>
    <t>PAGAMENTOS AGRO E SILVO-AMBIENTAIS E NATURA 2000 - PRORURAL</t>
  </si>
  <si>
    <t>Pagamentos Silvo-Ambientais</t>
  </si>
  <si>
    <t>CAMPANHA 2014</t>
  </si>
  <si>
    <t>Pagamentos efetuados até 31 de julho de 2015</t>
  </si>
  <si>
    <t>MEDIDAS AGRO-AMBIENTAIS - PDR 2020</t>
  </si>
  <si>
    <t>Sementeira Direta ou Mobilização da Linha</t>
  </si>
  <si>
    <t>Agricultura e 
Recursos Naturais</t>
  </si>
  <si>
    <t>Medida / Acção / Operação</t>
  </si>
  <si>
    <t xml:space="preserve">Conversão </t>
  </si>
  <si>
    <t>Manutenção</t>
  </si>
  <si>
    <t>Conservação
do Solo</t>
  </si>
  <si>
    <t xml:space="preserve">Medida </t>
  </si>
  <si>
    <t>MEDIDAS AGRO-AMBIENTAIS - PRORURAL+</t>
  </si>
  <si>
    <t>Submedida</t>
  </si>
  <si>
    <t>Ação</t>
  </si>
  <si>
    <t>Beneficiários pagos</t>
  </si>
  <si>
    <t>Pagamentos de compromissos respeitantes ao agroambiente e ao clima</t>
  </si>
  <si>
    <t>Agroambiente e Clima</t>
  </si>
  <si>
    <t>Recursos Genéticos</t>
  </si>
  <si>
    <t>Manutenção de Raças Autóctones em Risco</t>
  </si>
  <si>
    <t>Medida / Sub-Medida / Ação</t>
  </si>
  <si>
    <t xml:space="preserve">Manutenção de muros de suporte de terras </t>
  </si>
  <si>
    <t xml:space="preserve">Preservação de pomares de frutos frescos e vinhas tradicionais </t>
  </si>
  <si>
    <t>Conversão a práticas e métodos de agricultura biológica</t>
  </si>
  <si>
    <t>Manutenção de práticas e métodos de agricultura biológica</t>
  </si>
  <si>
    <t>Compromissos respeitantes ao Agroambiente e Clima</t>
  </si>
  <si>
    <t>MEDIDAS AGRO-AMBIENTAIS - PRODERAM 2020</t>
  </si>
  <si>
    <t>Pastoreio Extensivo</t>
  </si>
  <si>
    <t>Apoio à manutenção de Lameiros de alto valor natural</t>
  </si>
  <si>
    <t>Pagamentos Rede Natura</t>
  </si>
  <si>
    <t>Pagamento Natura</t>
  </si>
  <si>
    <t>Proteção da Raça Bovina Autóctone Ramo Grande</t>
  </si>
  <si>
    <t>Apoios Zonais de Caráter Agroambiental</t>
  </si>
  <si>
    <t>Culturas permanentes tradicionais</t>
  </si>
  <si>
    <t>Douro Vinhateiro</t>
  </si>
  <si>
    <t>Serviços Silvoambientais e climáticos e conservação das florestas</t>
  </si>
  <si>
    <t>Pagamentos de compromissos silvoambientais e climáticos</t>
  </si>
  <si>
    <t>Pagamento de compromissos silvoambientais</t>
  </si>
  <si>
    <t>Pagamento de compensação por áreas florestais Natura 2000</t>
  </si>
  <si>
    <t>Uso eficiente da água</t>
  </si>
  <si>
    <t>Pagamentos destinados à conversão a práticas e métodos de agricultura biológica</t>
  </si>
  <si>
    <t>Pagamentos destinados à manutenção depráticas e métodos de agricultura biológica</t>
  </si>
  <si>
    <t>Apoio à proteção do Lobo Ibérico</t>
  </si>
  <si>
    <t>Nota: A classificação por região é feita tendo em conta  a maior área candidatada pelo beneficiário no pedido único.</t>
  </si>
  <si>
    <t>Apoio à manutenção de Sistemas agro-silvo pastoris sob montado</t>
  </si>
  <si>
    <t>Apoio Agroambiental à Apicultura</t>
  </si>
  <si>
    <t>Mosaico Agroflorestal</t>
  </si>
  <si>
    <t>Silvoambientais</t>
  </si>
  <si>
    <t>Manutenção e Recuperação de Galerias Ripícolas</t>
  </si>
  <si>
    <t>CAMPANHA 2016</t>
  </si>
  <si>
    <t>Pagamentos a título da Natura 2000 e da Diretiva Quadro da Água (art.30º)</t>
  </si>
  <si>
    <t>Pagamento de compensações a zonas florestais Natura 2000</t>
  </si>
  <si>
    <t>Pagamento de compensações a zonas agrícolas incluídas nos planos de gestão das bacias hidrográficas (Proteção de Lagoas)*</t>
  </si>
  <si>
    <t>Pagamentos efetuados até 31 de julho de 2017</t>
  </si>
  <si>
    <t>Pagamentos efetuados até 30 de setembro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</si>
</sst>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.0____"/>
    <numFmt numFmtId="165" formatCode="#,##0.0__"/>
    <numFmt numFmtId="166" formatCode="0.0"/>
    <numFmt numFmtId="167" formatCode="#,##0____"/>
    <numFmt numFmtId="168" formatCode="#,##0_____;"/>
    <numFmt numFmtId="169" formatCode="#,##0.0_;"/>
    <numFmt numFmtId="170" formatCode="#,##0__;"/>
    <numFmt numFmtId="171" formatCode="#,##0____;"/>
    <numFmt numFmtId="172" formatCode="#,##0.00000"/>
    <numFmt numFmtId="173" formatCode="#,##0.0000"/>
    <numFmt numFmtId="174" formatCode="#,##0.000000"/>
    <numFmt numFmtId="175" formatCode="#,##0.00__"/>
  </numFmts>
  <fonts count="32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sz val="11"/>
      <color indexed="9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color indexed="19"/>
      <name val="Arial"/>
      <family val="2"/>
    </font>
    <font>
      <sz val="12"/>
      <color indexed="19"/>
      <name val="Arial"/>
      <family val="2"/>
    </font>
    <font>
      <sz val="10"/>
      <color indexed="19"/>
      <name val="Arial"/>
      <family val="2"/>
    </font>
    <font>
      <sz val="11"/>
      <color indexed="19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4" tint="-0.249977111117893"/>
      <name val="Arial"/>
      <family val="2"/>
    </font>
    <font>
      <sz val="10"/>
      <color theme="0"/>
      <name val="Arial"/>
      <family val="2"/>
    </font>
    <font>
      <sz val="8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</fills>
  <borders count="17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19"/>
      </bottom>
      <diagonal/>
    </border>
    <border>
      <left style="dotted">
        <color indexed="19"/>
      </left>
      <right style="dotted">
        <color indexed="19"/>
      </right>
      <top style="dotted">
        <color indexed="19"/>
      </top>
      <bottom style="thin">
        <color indexed="19"/>
      </bottom>
      <diagonal/>
    </border>
    <border>
      <left style="dotted">
        <color indexed="19"/>
      </left>
      <right style="thin">
        <color indexed="19"/>
      </right>
      <top style="dotted">
        <color indexed="19"/>
      </top>
      <bottom style="thin">
        <color indexed="19"/>
      </bottom>
      <diagonal/>
    </border>
    <border>
      <left style="dotted">
        <color indexed="19"/>
      </left>
      <right style="dotted">
        <color indexed="19"/>
      </right>
      <top style="thin">
        <color indexed="19"/>
      </top>
      <bottom style="dotted">
        <color indexed="19"/>
      </bottom>
      <diagonal/>
    </border>
    <border>
      <left style="dotted">
        <color indexed="19"/>
      </left>
      <right style="dotted">
        <color indexed="19"/>
      </right>
      <top style="dotted">
        <color indexed="19"/>
      </top>
      <bottom style="dotted">
        <color indexed="19"/>
      </bottom>
      <diagonal/>
    </border>
    <border>
      <left style="dotted">
        <color indexed="19"/>
      </left>
      <right style="thin">
        <color indexed="19"/>
      </right>
      <top style="dotted">
        <color indexed="19"/>
      </top>
      <bottom style="dotted">
        <color indexed="19"/>
      </bottom>
      <diagonal/>
    </border>
    <border>
      <left/>
      <right/>
      <top style="thin">
        <color indexed="19"/>
      </top>
      <bottom style="dotted">
        <color indexed="19"/>
      </bottom>
      <diagonal/>
    </border>
    <border>
      <left style="dotted">
        <color indexed="19"/>
      </left>
      <right/>
      <top style="thin">
        <color indexed="19"/>
      </top>
      <bottom style="dotted">
        <color indexed="19"/>
      </bottom>
      <diagonal/>
    </border>
    <border>
      <left style="dotted">
        <color indexed="19"/>
      </left>
      <right/>
      <top style="dotted">
        <color indexed="19"/>
      </top>
      <bottom style="dotted">
        <color indexed="19"/>
      </bottom>
      <diagonal/>
    </border>
    <border>
      <left/>
      <right/>
      <top style="thin">
        <color indexed="19"/>
      </top>
      <bottom style="thin">
        <color indexed="19"/>
      </bottom>
      <diagonal/>
    </border>
    <border>
      <left/>
      <right/>
      <top style="dotted">
        <color indexed="19"/>
      </top>
      <bottom style="thin">
        <color indexed="19"/>
      </bottom>
      <diagonal/>
    </border>
    <border>
      <left/>
      <right style="thin">
        <color indexed="19"/>
      </right>
      <top style="dotted">
        <color indexed="19"/>
      </top>
      <bottom style="thin">
        <color indexed="19"/>
      </bottom>
      <diagonal/>
    </border>
    <border>
      <left style="dotted">
        <color indexed="19"/>
      </left>
      <right/>
      <top style="thin">
        <color indexed="19"/>
      </top>
      <bottom style="thin">
        <color indexed="19"/>
      </bottom>
      <diagonal/>
    </border>
    <border>
      <left style="dotted">
        <color indexed="19"/>
      </left>
      <right/>
      <top style="dotted">
        <color indexed="19"/>
      </top>
      <bottom style="thin">
        <color indexed="19"/>
      </bottom>
      <diagonal/>
    </border>
    <border>
      <left/>
      <right style="dotted">
        <color indexed="19"/>
      </right>
      <top style="thin">
        <color indexed="19"/>
      </top>
      <bottom style="dotted">
        <color indexed="19"/>
      </bottom>
      <diagonal/>
    </border>
    <border>
      <left/>
      <right style="dotted">
        <color indexed="19"/>
      </right>
      <top style="dotted">
        <color indexed="19"/>
      </top>
      <bottom style="dotted">
        <color indexed="19"/>
      </bottom>
      <diagonal/>
    </border>
    <border>
      <left/>
      <right style="dotted">
        <color indexed="19"/>
      </right>
      <top style="dotted">
        <color indexed="19"/>
      </top>
      <bottom style="thin">
        <color indexed="19"/>
      </bottom>
      <diagonal/>
    </border>
    <border>
      <left style="thin">
        <color indexed="19"/>
      </left>
      <right style="dotted">
        <color indexed="19"/>
      </right>
      <top style="dotted">
        <color indexed="19"/>
      </top>
      <bottom style="dotted">
        <color indexed="19"/>
      </bottom>
      <diagonal/>
    </border>
    <border>
      <left style="thin">
        <color indexed="19"/>
      </left>
      <right/>
      <top style="thin">
        <color indexed="19"/>
      </top>
      <bottom style="dotted">
        <color indexed="19"/>
      </bottom>
      <diagonal/>
    </border>
    <border>
      <left/>
      <right style="thin">
        <color indexed="19"/>
      </right>
      <top style="thin">
        <color indexed="19"/>
      </top>
      <bottom style="dotted">
        <color indexed="19"/>
      </bottom>
      <diagonal/>
    </border>
    <border>
      <left/>
      <right/>
      <top style="dotted">
        <color indexed="19"/>
      </top>
      <bottom style="dotted">
        <color indexed="19"/>
      </bottom>
      <diagonal/>
    </border>
    <border>
      <left/>
      <right style="thin">
        <color indexed="19"/>
      </right>
      <top style="dotted">
        <color indexed="19"/>
      </top>
      <bottom style="dotted">
        <color indexed="19"/>
      </bottom>
      <diagonal/>
    </border>
    <border>
      <left style="thin">
        <color indexed="19"/>
      </left>
      <right/>
      <top style="dotted">
        <color indexed="19"/>
      </top>
      <bottom style="dotted">
        <color indexed="19"/>
      </bottom>
      <diagonal/>
    </border>
    <border>
      <left style="thin">
        <color indexed="19"/>
      </left>
      <right/>
      <top style="dotted">
        <color indexed="19"/>
      </top>
      <bottom style="thin">
        <color indexed="19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dotted">
        <color indexed="19"/>
      </left>
      <right/>
      <top style="thin">
        <color indexed="19"/>
      </top>
      <bottom/>
      <diagonal/>
    </border>
    <border>
      <left style="dotted">
        <color indexed="19"/>
      </left>
      <right/>
      <top/>
      <bottom style="thin">
        <color indexed="19"/>
      </bottom>
      <diagonal/>
    </border>
    <border>
      <left style="thin">
        <color indexed="19"/>
      </left>
      <right style="dotted">
        <color indexed="19"/>
      </right>
      <top style="dotted">
        <color indexed="19"/>
      </top>
      <bottom/>
      <diagonal/>
    </border>
    <border>
      <left style="thin">
        <color indexed="19"/>
      </left>
      <right style="dotted">
        <color indexed="19"/>
      </right>
      <top style="thin">
        <color indexed="19"/>
      </top>
      <bottom style="dotted">
        <color indexed="19"/>
      </bottom>
      <diagonal/>
    </border>
    <border>
      <left style="dotted">
        <color indexed="19"/>
      </left>
      <right style="thin">
        <color indexed="19"/>
      </right>
      <top style="thin">
        <color indexed="19"/>
      </top>
      <bottom style="dotted">
        <color indexed="19"/>
      </bottom>
      <diagonal/>
    </border>
    <border>
      <left/>
      <right/>
      <top style="thin">
        <color indexed="19"/>
      </top>
      <bottom/>
      <diagonal/>
    </border>
    <border>
      <left style="dotted">
        <color indexed="19"/>
      </left>
      <right style="thin">
        <color indexed="19"/>
      </right>
      <top style="thin">
        <color indexed="19"/>
      </top>
      <bottom/>
      <diagonal/>
    </border>
    <border>
      <left style="dotted">
        <color indexed="19"/>
      </left>
      <right style="dotted">
        <color indexed="19"/>
      </right>
      <top style="dotted">
        <color indexed="19"/>
      </top>
      <bottom/>
      <diagonal/>
    </border>
    <border>
      <left style="thin">
        <color indexed="19"/>
      </left>
      <right style="dotted">
        <color indexed="19"/>
      </right>
      <top style="dotted">
        <color indexed="19"/>
      </top>
      <bottom style="thin">
        <color indexed="19"/>
      </bottom>
      <diagonal/>
    </border>
    <border>
      <left style="dotted">
        <color indexed="19"/>
      </left>
      <right/>
      <top/>
      <bottom/>
      <diagonal/>
    </border>
    <border>
      <left/>
      <right/>
      <top/>
      <bottom style="dotted">
        <color indexed="19"/>
      </bottom>
      <diagonal/>
    </border>
    <border>
      <left/>
      <right style="thin">
        <color indexed="19"/>
      </right>
      <top style="dotted">
        <color indexed="19"/>
      </top>
      <bottom/>
      <diagonal/>
    </border>
    <border>
      <left style="thin">
        <color indexed="19"/>
      </left>
      <right style="dotted">
        <color indexed="19"/>
      </right>
      <top style="thin">
        <color indexed="19"/>
      </top>
      <bottom style="thin">
        <color indexed="19"/>
      </bottom>
      <diagonal/>
    </border>
    <border>
      <left/>
      <right/>
      <top style="dotted">
        <color indexed="19"/>
      </top>
      <bottom/>
      <diagonal/>
    </border>
    <border>
      <left/>
      <right style="dotted">
        <color indexed="19"/>
      </right>
      <top/>
      <bottom/>
      <diagonal/>
    </border>
    <border>
      <left/>
      <right style="dotted">
        <color indexed="19"/>
      </right>
      <top style="thin">
        <color indexed="19"/>
      </top>
      <bottom style="thin">
        <color indexed="19"/>
      </bottom>
      <diagonal/>
    </border>
    <border>
      <left/>
      <right style="dotted">
        <color indexed="19"/>
      </right>
      <top style="thin">
        <color indexed="19"/>
      </top>
      <bottom/>
      <diagonal/>
    </border>
    <border>
      <left/>
      <right style="thin">
        <color indexed="19"/>
      </right>
      <top style="thin">
        <color indexed="19"/>
      </top>
      <bottom style="thin">
        <color indexed="19"/>
      </bottom>
      <diagonal/>
    </border>
    <border>
      <left/>
      <right style="dotted">
        <color indexed="19"/>
      </right>
      <top/>
      <bottom style="thin">
        <color indexed="19"/>
      </bottom>
      <diagonal/>
    </border>
    <border>
      <left style="thin">
        <color indexed="19"/>
      </left>
      <right style="dotted">
        <color indexed="19"/>
      </right>
      <top/>
      <bottom/>
      <diagonal/>
    </border>
    <border>
      <left style="thin">
        <color indexed="19"/>
      </left>
      <right style="dotted">
        <color indexed="19"/>
      </right>
      <top/>
      <bottom style="dotted">
        <color indexed="19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indexed="19"/>
      </left>
      <right style="dotted">
        <color indexed="19"/>
      </right>
      <top style="thin">
        <color indexed="19"/>
      </top>
      <bottom/>
      <diagonal/>
    </border>
    <border>
      <left style="thin">
        <color indexed="19"/>
      </left>
      <right/>
      <top style="dotted">
        <color indexed="19"/>
      </top>
      <bottom/>
      <diagonal/>
    </border>
    <border>
      <left style="thin">
        <color indexed="19"/>
      </left>
      <right/>
      <top/>
      <bottom style="dotted">
        <color indexed="19"/>
      </bottom>
      <diagonal/>
    </border>
    <border>
      <left style="thin">
        <color indexed="19"/>
      </left>
      <right style="dotted">
        <color indexed="19"/>
      </right>
      <top style="dotted">
        <color indexed="19"/>
      </top>
      <bottom style="hair">
        <color indexed="19"/>
      </bottom>
      <diagonal/>
    </border>
    <border>
      <left style="thin">
        <color indexed="19"/>
      </left>
      <right style="dotted">
        <color indexed="19"/>
      </right>
      <top style="hair">
        <color indexed="19"/>
      </top>
      <bottom style="dotted">
        <color indexed="19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2" tint="-0.499984740745262"/>
      </bottom>
      <diagonal/>
    </border>
    <border>
      <left style="thin">
        <color indexed="19"/>
      </left>
      <right style="dotted">
        <color indexed="19"/>
      </right>
      <top/>
      <bottom style="thin">
        <color theme="2" tint="-0.499984740745262"/>
      </bottom>
      <diagonal/>
    </border>
    <border>
      <left style="dotted">
        <color indexed="19"/>
      </left>
      <right/>
      <top/>
      <bottom style="thin">
        <color theme="2" tint="-0.499984740745262"/>
      </bottom>
      <diagonal/>
    </border>
    <border>
      <left style="thin">
        <color indexed="19"/>
      </left>
      <right style="dotted">
        <color indexed="19"/>
      </right>
      <top style="thin">
        <color theme="2" tint="-0.499984740745262"/>
      </top>
      <bottom style="thin">
        <color indexed="19"/>
      </bottom>
      <diagonal/>
    </border>
    <border>
      <left style="dotted">
        <color indexed="19"/>
      </left>
      <right/>
      <top style="thin">
        <color theme="2" tint="-0.499984740745262"/>
      </top>
      <bottom style="thin">
        <color indexed="19"/>
      </bottom>
      <diagonal/>
    </border>
    <border>
      <left/>
      <right/>
      <top style="thin">
        <color theme="4" tint="-0.24994659260841701"/>
      </top>
      <bottom/>
      <diagonal/>
    </border>
    <border>
      <left/>
      <right/>
      <top/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/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/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hair">
        <color theme="4" tint="-0.24994659260841701"/>
      </right>
      <top/>
      <bottom/>
      <diagonal/>
    </border>
    <border>
      <left style="hair">
        <color theme="4" tint="-0.24994659260841701"/>
      </left>
      <right style="thin">
        <color theme="4" tint="-0.24994659260841701"/>
      </right>
      <top/>
      <bottom/>
      <diagonal/>
    </border>
    <border>
      <left/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hair">
        <color theme="4" tint="-0.24994659260841701"/>
      </right>
      <top/>
      <bottom style="thin">
        <color theme="4" tint="-0.24994659260841701"/>
      </bottom>
      <diagonal/>
    </border>
    <border>
      <left/>
      <right style="hair">
        <color theme="4" tint="-0.24994659260841701"/>
      </right>
      <top/>
      <bottom/>
      <diagonal/>
    </border>
    <border>
      <left style="thin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/>
      <top/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indexed="19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indexed="19"/>
      </left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hair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/>
      <bottom/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/>
      <diagonal/>
    </border>
    <border>
      <left style="hair">
        <color theme="4" tint="-0.24994659260841701"/>
      </left>
      <right style="thin">
        <color theme="4" tint="-0.24994659260841701"/>
      </right>
      <top style="hair">
        <color theme="4" tint="-0.24994659260841701"/>
      </top>
      <bottom/>
      <diagonal/>
    </border>
    <border>
      <left style="thin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/>
      <top/>
      <bottom style="thin">
        <color theme="4" tint="-0.24994659260841701"/>
      </bottom>
      <diagonal/>
    </border>
    <border>
      <left/>
      <right/>
      <top/>
      <bottom style="double">
        <color theme="4" tint="-0.24994659260841701"/>
      </bottom>
      <diagonal/>
    </border>
    <border>
      <left/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/>
      <top/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thin">
        <color theme="4" tint="-0.24994659260841701"/>
      </bottom>
      <diagonal/>
    </border>
    <border>
      <left/>
      <right style="hair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/>
      <top style="thin">
        <color theme="4" tint="-0.24994659260841701"/>
      </top>
      <bottom style="double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/>
      <right/>
      <top style="thin">
        <color theme="4" tint="-0.24994659260841701"/>
      </top>
      <bottom style="double">
        <color theme="4" tint="-0.24994659260841701"/>
      </bottom>
      <diagonal/>
    </border>
    <border>
      <left/>
      <right/>
      <top/>
      <bottom style="hair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hair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double">
        <color theme="4" tint="-0.24994659260841701"/>
      </bottom>
      <diagonal/>
    </border>
    <border>
      <left style="thin">
        <color theme="4" tint="-0.24994659260841701"/>
      </left>
      <right style="dotted">
        <color theme="4" tint="-0.24994659260841701"/>
      </right>
      <top/>
      <bottom/>
      <diagonal/>
    </border>
    <border>
      <left style="dotted">
        <color theme="4" tint="-0.24994659260841701"/>
      </left>
      <right style="thin">
        <color theme="4" tint="-0.24994659260841701"/>
      </right>
      <top/>
      <bottom/>
      <diagonal/>
    </border>
    <border>
      <left style="hair">
        <color theme="4" tint="-0.24994659260841701"/>
      </left>
      <right style="thin">
        <color theme="4" tint="-0.24994659260841701"/>
      </right>
      <top/>
      <bottom style="hair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/>
      <right style="thin">
        <color indexed="19"/>
      </right>
      <top style="thin">
        <color theme="4" tint="-0.24994659260841701"/>
      </top>
      <bottom style="double">
        <color theme="4" tint="-0.24994659260841701"/>
      </bottom>
      <diagonal/>
    </border>
    <border>
      <left style="thin">
        <color indexed="19"/>
      </left>
      <right style="hair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/>
      <right style="hair">
        <color theme="4" tint="-0.24994659260841701"/>
      </right>
      <top/>
      <bottom style="double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double">
        <color theme="4" tint="-0.24994659260841701"/>
      </bottom>
      <diagonal/>
    </border>
    <border>
      <left/>
      <right/>
      <top style="hair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hair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/>
      <right style="hair">
        <color theme="4" tint="-0.24994659260841701"/>
      </right>
      <top style="double">
        <color theme="4" tint="-0.24994659260841701"/>
      </top>
      <bottom/>
      <diagonal/>
    </border>
    <border>
      <left style="hair">
        <color theme="4" tint="-0.24994659260841701"/>
      </left>
      <right style="hair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/>
      <top style="double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/>
      <right/>
      <top style="double">
        <color theme="4" tint="-0.24994659260841701"/>
      </top>
      <bottom style="hair">
        <color theme="4" tint="-0.24994659260841701"/>
      </bottom>
      <diagonal/>
    </border>
    <border>
      <left/>
      <right style="thin">
        <color theme="4" tint="-0.24994659260841701"/>
      </right>
      <top/>
      <bottom style="hair">
        <color theme="4" tint="-0.24994659260841701"/>
      </bottom>
      <diagonal/>
    </border>
    <border>
      <left style="thin">
        <color theme="4" tint="-0.24994659260841701"/>
      </left>
      <right/>
      <top style="hair">
        <color theme="4" tint="-0.24994659260841701"/>
      </top>
      <bottom/>
      <diagonal/>
    </border>
    <border>
      <left style="thin">
        <color theme="4" tint="-0.24994659260841701"/>
      </left>
      <right/>
      <top/>
      <bottom style="hair">
        <color theme="4" tint="-0.24994659260841701"/>
      </bottom>
      <diagonal/>
    </border>
    <border>
      <left/>
      <right style="thin">
        <color theme="4" tint="-0.24994659260841701"/>
      </right>
      <top style="double">
        <color theme="4" tint="-0.24994659260841701"/>
      </top>
      <bottom/>
      <diagonal/>
    </border>
    <border>
      <left/>
      <right style="thin">
        <color theme="4" tint="-0.24994659260841701"/>
      </right>
      <top style="hair">
        <color theme="4" tint="-0.24994659260841701"/>
      </top>
      <bottom/>
      <diagonal/>
    </border>
    <border>
      <left/>
      <right style="hair">
        <color theme="4" tint="-0.24994659260841701"/>
      </right>
      <top style="hair">
        <color theme="4" tint="-0.24994659260841701"/>
      </top>
      <bottom/>
      <diagonal/>
    </border>
    <border>
      <left style="hair">
        <color theme="4" tint="-0.24994659260841701"/>
      </left>
      <right/>
      <top style="hair">
        <color theme="4" tint="-0.24994659260841701"/>
      </top>
      <bottom/>
      <diagonal/>
    </border>
    <border>
      <left style="thin">
        <color theme="4" tint="-0.24994659260841701"/>
      </left>
      <right/>
      <top style="hair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3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/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</borders>
  <cellStyleXfs count="6">
    <xf numFmtId="0" fontId="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442">
    <xf numFmtId="0" fontId="0" fillId="0" borderId="0" xfId="0"/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4" fillId="0" borderId="0" xfId="0" applyFont="1"/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 indent="1"/>
    </xf>
    <xf numFmtId="0" fontId="8" fillId="0" borderId="5" xfId="0" applyFont="1" applyBorder="1" applyAlignment="1">
      <alignment horizontal="left" vertical="center" wrapText="1" indent="1"/>
    </xf>
    <xf numFmtId="0" fontId="6" fillId="0" borderId="6" xfId="0" applyFont="1" applyBorder="1" applyAlignment="1">
      <alignment horizontal="left" vertical="center" wrapText="1" indent="1"/>
    </xf>
    <xf numFmtId="0" fontId="9" fillId="0" borderId="0" xfId="0" applyFont="1"/>
    <xf numFmtId="0" fontId="10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centerContinuous"/>
    </xf>
    <xf numFmtId="15" fontId="8" fillId="0" borderId="0" xfId="0" applyNumberFormat="1" applyFont="1"/>
    <xf numFmtId="0" fontId="11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0" xfId="0" applyFont="1"/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right"/>
    </xf>
    <xf numFmtId="15" fontId="0" fillId="0" borderId="0" xfId="0" applyNumberFormat="1"/>
    <xf numFmtId="0" fontId="13" fillId="0" borderId="0" xfId="4"/>
    <xf numFmtId="170" fontId="9" fillId="0" borderId="7" xfId="0" applyNumberFormat="1" applyFont="1" applyBorder="1" applyAlignment="1">
      <alignment vertical="center"/>
    </xf>
    <xf numFmtId="171" fontId="9" fillId="1" borderId="8" xfId="0" applyNumberFormat="1" applyFont="1" applyFill="1" applyBorder="1" applyAlignment="1">
      <alignment vertical="center"/>
    </xf>
    <xf numFmtId="170" fontId="9" fillId="0" borderId="9" xfId="0" applyNumberFormat="1" applyFont="1" applyBorder="1" applyAlignment="1">
      <alignment vertical="center"/>
    </xf>
    <xf numFmtId="171" fontId="9" fillId="1" borderId="10" xfId="0" applyNumberFormat="1" applyFont="1" applyFill="1" applyBorder="1" applyAlignment="1">
      <alignment vertical="center"/>
    </xf>
    <xf numFmtId="170" fontId="9" fillId="2" borderId="11" xfId="0" applyNumberFormat="1" applyFont="1" applyFill="1" applyBorder="1" applyAlignment="1">
      <alignment vertical="center"/>
    </xf>
    <xf numFmtId="171" fontId="9" fillId="1" borderId="12" xfId="0" applyNumberFormat="1" applyFont="1" applyFill="1" applyBorder="1" applyAlignment="1">
      <alignment vertical="center"/>
    </xf>
    <xf numFmtId="170" fontId="9" fillId="0" borderId="13" xfId="0" applyNumberFormat="1" applyFont="1" applyBorder="1" applyAlignment="1">
      <alignment vertical="center"/>
    </xf>
    <xf numFmtId="170" fontId="3" fillId="0" borderId="2" xfId="0" applyNumberFormat="1" applyFont="1" applyBorder="1" applyAlignment="1">
      <alignment vertical="center"/>
    </xf>
    <xf numFmtId="0" fontId="13" fillId="3" borderId="14" xfId="1" applyFont="1" applyFill="1" applyBorder="1" applyAlignment="1">
      <alignment horizontal="center"/>
    </xf>
    <xf numFmtId="0" fontId="13" fillId="0" borderId="0" xfId="1"/>
    <xf numFmtId="0" fontId="13" fillId="0" borderId="1" xfId="1" applyFont="1" applyFill="1" applyBorder="1" applyAlignment="1">
      <alignment horizontal="right" wrapText="1"/>
    </xf>
    <xf numFmtId="0" fontId="13" fillId="0" borderId="1" xfId="1" applyFont="1" applyFill="1" applyBorder="1" applyAlignment="1">
      <alignment wrapText="1"/>
    </xf>
    <xf numFmtId="0" fontId="13" fillId="3" borderId="14" xfId="2" applyFont="1" applyFill="1" applyBorder="1" applyAlignment="1">
      <alignment horizontal="center"/>
    </xf>
    <xf numFmtId="0" fontId="13" fillId="0" borderId="0" xfId="2"/>
    <xf numFmtId="0" fontId="13" fillId="0" borderId="1" xfId="2" applyFont="1" applyFill="1" applyBorder="1" applyAlignment="1">
      <alignment horizontal="right" wrapText="1"/>
    </xf>
    <xf numFmtId="0" fontId="13" fillId="0" borderId="1" xfId="2" applyFont="1" applyFill="1" applyBorder="1" applyAlignment="1">
      <alignment wrapText="1"/>
    </xf>
    <xf numFmtId="0" fontId="13" fillId="3" borderId="14" xfId="3" applyFont="1" applyFill="1" applyBorder="1" applyAlignment="1">
      <alignment horizontal="center"/>
    </xf>
    <xf numFmtId="0" fontId="13" fillId="0" borderId="0" xfId="3"/>
    <xf numFmtId="0" fontId="13" fillId="0" borderId="1" xfId="3" applyFont="1" applyFill="1" applyBorder="1" applyAlignment="1">
      <alignment horizontal="right" wrapText="1"/>
    </xf>
    <xf numFmtId="0" fontId="13" fillId="0" borderId="1" xfId="3" applyFont="1" applyFill="1" applyBorder="1" applyAlignment="1">
      <alignment wrapText="1"/>
    </xf>
    <xf numFmtId="0" fontId="13" fillId="3" borderId="14" xfId="4" applyFont="1" applyFill="1" applyBorder="1" applyAlignment="1">
      <alignment horizontal="center"/>
    </xf>
    <xf numFmtId="0" fontId="13" fillId="0" borderId="1" xfId="4" applyFont="1" applyFill="1" applyBorder="1" applyAlignment="1">
      <alignment horizontal="right" wrapText="1"/>
    </xf>
    <xf numFmtId="0" fontId="13" fillId="0" borderId="1" xfId="4" applyFont="1" applyFill="1" applyBorder="1" applyAlignment="1">
      <alignment wrapText="1"/>
    </xf>
    <xf numFmtId="0" fontId="13" fillId="3" borderId="14" xfId="5" applyFont="1" applyFill="1" applyBorder="1" applyAlignment="1">
      <alignment horizontal="center"/>
    </xf>
    <xf numFmtId="0" fontId="13" fillId="0" borderId="0" xfId="5"/>
    <xf numFmtId="0" fontId="13" fillId="0" borderId="1" xfId="5" applyFont="1" applyFill="1" applyBorder="1" applyAlignment="1">
      <alignment horizontal="right" wrapText="1"/>
    </xf>
    <xf numFmtId="0" fontId="13" fillId="0" borderId="1" xfId="5" applyFont="1" applyFill="1" applyBorder="1" applyAlignment="1">
      <alignment wrapText="1"/>
    </xf>
    <xf numFmtId="0" fontId="6" fillId="0" borderId="15" xfId="0" applyFont="1" applyBorder="1" applyAlignment="1">
      <alignment horizontal="center" vertical="center" wrapText="1"/>
    </xf>
    <xf numFmtId="169" fontId="9" fillId="0" borderId="16" xfId="0" applyNumberFormat="1" applyFont="1" applyBorder="1" applyAlignment="1">
      <alignment vertical="center"/>
    </xf>
    <xf numFmtId="169" fontId="9" fillId="0" borderId="17" xfId="0" applyNumberFormat="1" applyFont="1" applyBorder="1" applyAlignment="1">
      <alignment vertical="center"/>
    </xf>
    <xf numFmtId="169" fontId="9" fillId="2" borderId="18" xfId="0" applyNumberFormat="1" applyFont="1" applyFill="1" applyBorder="1" applyAlignment="1">
      <alignment vertical="center"/>
    </xf>
    <xf numFmtId="169" fontId="9" fillId="1" borderId="17" xfId="0" applyNumberFormat="1" applyFont="1" applyFill="1" applyBorder="1" applyAlignment="1">
      <alignment vertical="center"/>
    </xf>
    <xf numFmtId="169" fontId="9" fillId="0" borderId="19" xfId="0" applyNumberFormat="1" applyFont="1" applyBorder="1" applyAlignment="1">
      <alignment vertical="center"/>
    </xf>
    <xf numFmtId="169" fontId="3" fillId="0" borderId="20" xfId="0" applyNumberFormat="1" applyFont="1" applyBorder="1" applyAlignment="1">
      <alignment vertical="center"/>
    </xf>
    <xf numFmtId="170" fontId="9" fillId="0" borderId="21" xfId="0" applyNumberFormat="1" applyFont="1" applyBorder="1" applyAlignment="1">
      <alignment vertical="center"/>
    </xf>
    <xf numFmtId="170" fontId="9" fillId="0" borderId="22" xfId="0" applyNumberFormat="1" applyFont="1" applyBorder="1" applyAlignment="1">
      <alignment vertical="center"/>
    </xf>
    <xf numFmtId="170" fontId="3" fillId="0" borderId="22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5" fillId="0" borderId="0" xfId="0" applyFont="1" applyAlignment="1">
      <alignment horizontal="left" indent="1"/>
    </xf>
    <xf numFmtId="165" fontId="8" fillId="0" borderId="0" xfId="0" applyNumberFormat="1" applyFont="1" applyAlignment="1"/>
    <xf numFmtId="165" fontId="8" fillId="0" borderId="0" xfId="0" applyNumberFormat="1" applyFont="1" applyAlignment="1">
      <alignment horizontal="left"/>
    </xf>
    <xf numFmtId="0" fontId="8" fillId="0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65" fontId="14" fillId="0" borderId="0" xfId="0" applyNumberFormat="1" applyFont="1" applyAlignment="1"/>
    <xf numFmtId="0" fontId="6" fillId="0" borderId="0" xfId="0" applyFont="1" applyAlignment="1">
      <alignment vertical="center"/>
    </xf>
    <xf numFmtId="0" fontId="6" fillId="0" borderId="0" xfId="0" applyFont="1"/>
    <xf numFmtId="166" fontId="10" fillId="0" borderId="0" xfId="0" applyNumberFormat="1" applyFont="1" applyAlignment="1">
      <alignment vertical="center"/>
    </xf>
    <xf numFmtId="167" fontId="15" fillId="0" borderId="0" xfId="0" applyNumberFormat="1" applyFont="1" applyAlignment="1">
      <alignment vertical="center"/>
    </xf>
    <xf numFmtId="167" fontId="6" fillId="0" borderId="0" xfId="0" applyNumberFormat="1" applyFont="1" applyFill="1" applyAlignment="1">
      <alignment vertical="center"/>
    </xf>
    <xf numFmtId="0" fontId="6" fillId="0" borderId="0" xfId="0" applyFont="1" applyFill="1" applyBorder="1"/>
    <xf numFmtId="0" fontId="16" fillId="0" borderId="0" xfId="0" applyFont="1" applyFill="1" applyBorder="1"/>
    <xf numFmtId="0" fontId="0" fillId="0" borderId="0" xfId="0" applyBorder="1"/>
    <xf numFmtId="0" fontId="5" fillId="0" borderId="0" xfId="0" applyFont="1" applyFill="1" applyBorder="1"/>
    <xf numFmtId="0" fontId="18" fillId="0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0" fontId="5" fillId="0" borderId="0" xfId="0" applyFont="1" applyBorder="1"/>
    <xf numFmtId="0" fontId="1" fillId="0" borderId="0" xfId="0" applyFont="1"/>
    <xf numFmtId="0" fontId="8" fillId="0" borderId="0" xfId="0" applyFont="1" applyBorder="1"/>
    <xf numFmtId="0" fontId="5" fillId="0" borderId="0" xfId="0" applyFont="1" applyBorder="1" applyAlignment="1">
      <alignment horizontal="left" indent="1"/>
    </xf>
    <xf numFmtId="165" fontId="8" fillId="0" borderId="0" xfId="0" applyNumberFormat="1" applyFont="1" applyFill="1" applyAlignment="1"/>
    <xf numFmtId="0" fontId="20" fillId="0" borderId="0" xfId="0" applyFont="1"/>
    <xf numFmtId="15" fontId="20" fillId="0" borderId="0" xfId="0" applyNumberFormat="1" applyFont="1"/>
    <xf numFmtId="0" fontId="19" fillId="0" borderId="0" xfId="0" applyFont="1" applyAlignment="1">
      <alignment horizontal="centerContinuous"/>
    </xf>
    <xf numFmtId="0" fontId="19" fillId="0" borderId="0" xfId="0" applyFont="1" applyFill="1" applyAlignment="1">
      <alignment horizontal="centerContinuous"/>
    </xf>
    <xf numFmtId="0" fontId="20" fillId="0" borderId="0" xfId="0" applyFont="1" applyAlignment="1">
      <alignment horizontal="centerContinuous"/>
    </xf>
    <xf numFmtId="0" fontId="21" fillId="0" borderId="0" xfId="0" applyFont="1"/>
    <xf numFmtId="0" fontId="20" fillId="0" borderId="0" xfId="0" applyFont="1" applyAlignment="1">
      <alignment horizontal="centerContinuous" vertical="center"/>
    </xf>
    <xf numFmtId="0" fontId="22" fillId="0" borderId="0" xfId="0" applyFont="1" applyAlignment="1">
      <alignment horizontal="centerContinuous" vertical="center"/>
    </xf>
    <xf numFmtId="0" fontId="22" fillId="0" borderId="0" xfId="0" applyFont="1" applyFill="1" applyAlignment="1">
      <alignment horizontal="centerContinuous" vertical="center"/>
    </xf>
    <xf numFmtId="0" fontId="21" fillId="0" borderId="0" xfId="0" applyFont="1" applyAlignment="1">
      <alignment horizontal="centerContinuous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left" vertical="center" indent="1"/>
    </xf>
    <xf numFmtId="0" fontId="8" fillId="0" borderId="27" xfId="0" applyFont="1" applyBorder="1" applyAlignment="1">
      <alignment horizontal="left" vertical="center" indent="1"/>
    </xf>
    <xf numFmtId="0" fontId="8" fillId="0" borderId="28" xfId="0" applyFont="1" applyBorder="1" applyAlignment="1">
      <alignment horizontal="left" vertical="center" indent="1"/>
    </xf>
    <xf numFmtId="0" fontId="8" fillId="0" borderId="29" xfId="0" applyFont="1" applyBorder="1" applyAlignment="1">
      <alignment horizontal="left" vertical="center" wrapText="1" indent="1"/>
    </xf>
    <xf numFmtId="0" fontId="8" fillId="0" borderId="31" xfId="0" applyFont="1" applyBorder="1" applyAlignment="1">
      <alignment horizontal="left" vertical="center" wrapText="1" indent="1"/>
    </xf>
    <xf numFmtId="0" fontId="8" fillId="0" borderId="28" xfId="0" applyFont="1" applyBorder="1" applyAlignment="1">
      <alignment horizontal="left" vertical="center" wrapText="1" indent="1"/>
    </xf>
    <xf numFmtId="0" fontId="7" fillId="0" borderId="23" xfId="0" quotePrefix="1" applyFont="1" applyBorder="1" applyAlignment="1">
      <alignment horizontal="left" vertical="center" indent="1"/>
    </xf>
    <xf numFmtId="0" fontId="8" fillId="0" borderId="23" xfId="0" applyFont="1" applyBorder="1" applyAlignment="1">
      <alignment horizontal="left" vertical="center" indent="1"/>
    </xf>
    <xf numFmtId="0" fontId="7" fillId="0" borderId="23" xfId="0" applyFont="1" applyBorder="1" applyAlignment="1">
      <alignment horizontal="left" vertical="center" wrapText="1"/>
    </xf>
    <xf numFmtId="0" fontId="0" fillId="0" borderId="33" xfId="0" applyBorder="1" applyAlignment="1">
      <alignment horizontal="left" vertical="center" indent="1"/>
    </xf>
    <xf numFmtId="0" fontId="7" fillId="0" borderId="33" xfId="0" applyFont="1" applyBorder="1" applyAlignment="1">
      <alignment horizontal="left" vertical="center" wrapText="1" indent="1"/>
    </xf>
    <xf numFmtId="0" fontId="7" fillId="0" borderId="34" xfId="0" applyFont="1" applyBorder="1" applyAlignment="1">
      <alignment horizontal="left" vertical="center" wrapText="1" indent="1"/>
    </xf>
    <xf numFmtId="0" fontId="7" fillId="0" borderId="32" xfId="0" applyFont="1" applyBorder="1" applyAlignment="1">
      <alignment horizontal="left" vertical="center" indent="1"/>
    </xf>
    <xf numFmtId="0" fontId="3" fillId="0" borderId="32" xfId="0" applyFont="1" applyFill="1" applyBorder="1" applyAlignment="1">
      <alignment vertical="center" wrapText="1"/>
    </xf>
    <xf numFmtId="0" fontId="8" fillId="0" borderId="40" xfId="0" applyFont="1" applyBorder="1" applyAlignment="1">
      <alignment horizontal="left" vertical="center" wrapText="1" indent="1"/>
    </xf>
    <xf numFmtId="0" fontId="8" fillId="0" borderId="41" xfId="0" applyFont="1" applyBorder="1" applyAlignment="1">
      <alignment horizontal="left" vertical="center" indent="1"/>
    </xf>
    <xf numFmtId="0" fontId="0" fillId="0" borderId="29" xfId="0" applyBorder="1" applyAlignment="1">
      <alignment horizontal="left" indent="1"/>
    </xf>
    <xf numFmtId="0" fontId="0" fillId="0" borderId="42" xfId="0" applyBorder="1" applyAlignment="1">
      <alignment horizontal="left" indent="1"/>
    </xf>
    <xf numFmtId="0" fontId="8" fillId="0" borderId="43" xfId="0" applyFont="1" applyBorder="1" applyAlignment="1">
      <alignment horizontal="left" vertical="center" wrapText="1" indent="1"/>
    </xf>
    <xf numFmtId="0" fontId="8" fillId="0" borderId="44" xfId="0" applyFont="1" applyBorder="1" applyAlignment="1">
      <alignment horizontal="left" vertical="center" wrapText="1" indent="1"/>
    </xf>
    <xf numFmtId="0" fontId="7" fillId="0" borderId="45" xfId="0" applyFont="1" applyBorder="1" applyAlignment="1">
      <alignment horizontal="left" vertical="center" wrapText="1" indent="1"/>
    </xf>
    <xf numFmtId="0" fontId="7" fillId="0" borderId="46" xfId="0" applyFont="1" applyBorder="1" applyAlignment="1">
      <alignment horizontal="left" vertical="center" wrapText="1" indent="1"/>
    </xf>
    <xf numFmtId="0" fontId="8" fillId="0" borderId="33" xfId="0" applyFont="1" applyBorder="1" applyAlignment="1">
      <alignment horizontal="left" vertical="center" wrapText="1" indent="1"/>
    </xf>
    <xf numFmtId="0" fontId="8" fillId="0" borderId="34" xfId="0" applyFont="1" applyBorder="1" applyAlignment="1">
      <alignment horizontal="left" vertical="center" wrapText="1" indent="1"/>
    </xf>
    <xf numFmtId="165" fontId="21" fillId="0" borderId="0" xfId="0" applyNumberFormat="1" applyFont="1" applyFill="1" applyAlignment="1">
      <alignment horizontal="right"/>
    </xf>
    <xf numFmtId="0" fontId="8" fillId="0" borderId="53" xfId="0" applyFont="1" applyBorder="1" applyAlignment="1">
      <alignment horizontal="left" vertical="center" indent="1"/>
    </xf>
    <xf numFmtId="0" fontId="8" fillId="0" borderId="31" xfId="0" applyFont="1" applyBorder="1" applyAlignment="1">
      <alignment horizontal="left" vertical="center" indent="1"/>
    </xf>
    <xf numFmtId="0" fontId="8" fillId="0" borderId="51" xfId="0" applyFont="1" applyBorder="1" applyAlignment="1">
      <alignment horizontal="left" vertical="center" wrapText="1" indent="1"/>
    </xf>
    <xf numFmtId="0" fontId="8" fillId="0" borderId="56" xfId="0" applyFont="1" applyBorder="1" applyAlignment="1">
      <alignment horizontal="left" vertical="center" indent="1"/>
    </xf>
    <xf numFmtId="0" fontId="7" fillId="0" borderId="46" xfId="0" quotePrefix="1" applyFont="1" applyBorder="1" applyAlignment="1">
      <alignment horizontal="left" vertical="center" indent="1"/>
    </xf>
    <xf numFmtId="0" fontId="8" fillId="0" borderId="41" xfId="0" applyFont="1" applyBorder="1" applyAlignment="1">
      <alignment horizontal="left" vertical="center" wrapText="1" indent="1"/>
    </xf>
    <xf numFmtId="0" fontId="7" fillId="0" borderId="57" xfId="0" applyFont="1" applyBorder="1" applyAlignment="1">
      <alignment horizontal="center" vertical="center"/>
    </xf>
    <xf numFmtId="0" fontId="8" fillId="0" borderId="29" xfId="0" applyFont="1" applyBorder="1" applyAlignment="1">
      <alignment vertical="center" wrapText="1"/>
    </xf>
    <xf numFmtId="0" fontId="8" fillId="0" borderId="42" xfId="0" applyFont="1" applyBorder="1" applyAlignment="1">
      <alignment vertical="center" wrapText="1"/>
    </xf>
    <xf numFmtId="0" fontId="8" fillId="0" borderId="41" xfId="0" applyFont="1" applyBorder="1" applyAlignment="1">
      <alignment vertical="center" wrapText="1"/>
    </xf>
    <xf numFmtId="0" fontId="0" fillId="0" borderId="29" xfId="0" applyBorder="1"/>
    <xf numFmtId="0" fontId="8" fillId="0" borderId="45" xfId="0" applyFont="1" applyBorder="1" applyAlignment="1">
      <alignment vertical="center"/>
    </xf>
    <xf numFmtId="0" fontId="0" fillId="0" borderId="59" xfId="0" applyBorder="1"/>
    <xf numFmtId="0" fontId="8" fillId="0" borderId="43" xfId="0" applyFont="1" applyBorder="1" applyAlignment="1">
      <alignment vertical="center"/>
    </xf>
    <xf numFmtId="0" fontId="8" fillId="0" borderId="44" xfId="0" applyFont="1" applyBorder="1" applyAlignment="1">
      <alignment vertical="center"/>
    </xf>
    <xf numFmtId="0" fontId="8" fillId="0" borderId="60" xfId="0" applyFont="1" applyBorder="1" applyAlignment="1">
      <alignment horizontal="left" vertical="center" indent="1"/>
    </xf>
    <xf numFmtId="0" fontId="8" fillId="0" borderId="62" xfId="0" applyFont="1" applyBorder="1" applyAlignment="1">
      <alignment vertical="center"/>
    </xf>
    <xf numFmtId="0" fontId="8" fillId="0" borderId="60" xfId="0" applyFont="1" applyBorder="1" applyAlignment="1">
      <alignment vertical="center"/>
    </xf>
    <xf numFmtId="0" fontId="7" fillId="0" borderId="45" xfId="0" quotePrefix="1" applyFont="1" applyBorder="1" applyAlignment="1">
      <alignment horizontal="left" vertical="center" indent="1"/>
    </xf>
    <xf numFmtId="0" fontId="2" fillId="0" borderId="0" xfId="0" applyFont="1" applyAlignment="1"/>
    <xf numFmtId="15" fontId="2" fillId="0" borderId="0" xfId="0" applyNumberFormat="1" applyFont="1" applyAlignment="1"/>
    <xf numFmtId="0" fontId="3" fillId="0" borderId="66" xfId="0" applyFont="1" applyFill="1" applyBorder="1" applyAlignment="1">
      <alignment vertical="center" wrapText="1"/>
    </xf>
    <xf numFmtId="0" fontId="4" fillId="0" borderId="27" xfId="0" applyFont="1" applyBorder="1" applyAlignment="1">
      <alignment horizontal="left" vertical="center" indent="1"/>
    </xf>
    <xf numFmtId="0" fontId="4" fillId="0" borderId="31" xfId="0" applyFont="1" applyBorder="1" applyAlignment="1">
      <alignment horizontal="left" vertical="center" wrapText="1" indent="1"/>
    </xf>
    <xf numFmtId="167" fontId="9" fillId="4" borderId="37" xfId="0" applyNumberFormat="1" applyFont="1" applyFill="1" applyBorder="1" applyAlignment="1">
      <alignment vertical="center"/>
    </xf>
    <xf numFmtId="167" fontId="9" fillId="4" borderId="38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165" fontId="8" fillId="4" borderId="0" xfId="0" applyNumberFormat="1" applyFont="1" applyFill="1" applyBorder="1" applyAlignment="1"/>
    <xf numFmtId="164" fontId="9" fillId="4" borderId="30" xfId="0" applyNumberFormat="1" applyFont="1" applyFill="1" applyBorder="1" applyAlignment="1">
      <alignment vertical="center"/>
    </xf>
    <xf numFmtId="164" fontId="9" fillId="4" borderId="31" xfId="0" applyNumberFormat="1" applyFont="1" applyFill="1" applyBorder="1" applyAlignment="1">
      <alignment vertical="center"/>
    </xf>
    <xf numFmtId="167" fontId="3" fillId="4" borderId="38" xfId="0" applyNumberFormat="1" applyFont="1" applyFill="1" applyBorder="1" applyAlignment="1">
      <alignment vertical="center"/>
    </xf>
    <xf numFmtId="164" fontId="3" fillId="4" borderId="31" xfId="0" applyNumberFormat="1" applyFont="1" applyFill="1" applyBorder="1" applyAlignment="1">
      <alignment vertical="center"/>
    </xf>
    <xf numFmtId="167" fontId="3" fillId="4" borderId="64" xfId="0" applyNumberFormat="1" applyFont="1" applyFill="1" applyBorder="1" applyAlignment="1">
      <alignment vertical="center"/>
    </xf>
    <xf numFmtId="164" fontId="3" fillId="4" borderId="35" xfId="0" applyNumberFormat="1" applyFont="1" applyFill="1" applyBorder="1" applyAlignment="1">
      <alignment vertical="center"/>
    </xf>
    <xf numFmtId="167" fontId="17" fillId="4" borderId="0" xfId="0" applyNumberFormat="1" applyFont="1" applyFill="1" applyBorder="1" applyAlignment="1">
      <alignment vertical="center"/>
    </xf>
    <xf numFmtId="164" fontId="17" fillId="4" borderId="0" xfId="0" applyNumberFormat="1" applyFont="1" applyFill="1" applyBorder="1" applyAlignment="1">
      <alignment vertical="center"/>
    </xf>
    <xf numFmtId="167" fontId="3" fillId="4" borderId="39" xfId="0" applyNumberFormat="1" applyFont="1" applyFill="1" applyBorder="1" applyAlignment="1">
      <alignment vertical="center"/>
    </xf>
    <xf numFmtId="164" fontId="3" fillId="4" borderId="36" xfId="0" applyNumberFormat="1" applyFont="1" applyFill="1" applyBorder="1" applyAlignment="1">
      <alignment vertical="center"/>
    </xf>
    <xf numFmtId="167" fontId="3" fillId="4" borderId="47" xfId="0" applyNumberFormat="1" applyFont="1" applyFill="1" applyBorder="1" applyAlignment="1">
      <alignment vertical="center"/>
    </xf>
    <xf numFmtId="164" fontId="3" fillId="4" borderId="48" xfId="0" applyNumberFormat="1" applyFont="1" applyFill="1" applyBorder="1" applyAlignment="1">
      <alignment vertical="center"/>
    </xf>
    <xf numFmtId="167" fontId="6" fillId="4" borderId="0" xfId="0" applyNumberFormat="1" applyFont="1" applyFill="1" applyBorder="1" applyAlignment="1">
      <alignment vertical="center"/>
    </xf>
    <xf numFmtId="167" fontId="3" fillId="4" borderId="65" xfId="0" applyNumberFormat="1" applyFont="1" applyFill="1" applyBorder="1" applyAlignment="1">
      <alignment vertical="center"/>
    </xf>
    <xf numFmtId="164" fontId="3" fillId="4" borderId="49" xfId="0" applyNumberFormat="1" applyFont="1" applyFill="1" applyBorder="1" applyAlignment="1">
      <alignment vertical="center"/>
    </xf>
    <xf numFmtId="167" fontId="23" fillId="0" borderId="0" xfId="0" applyNumberFormat="1" applyFont="1" applyAlignment="1">
      <alignment vertical="center"/>
    </xf>
    <xf numFmtId="167" fontId="8" fillId="0" borderId="0" xfId="0" applyNumberFormat="1" applyFont="1" applyFill="1" applyAlignment="1">
      <alignment vertical="center"/>
    </xf>
    <xf numFmtId="167" fontId="3" fillId="4" borderId="67" xfId="0" applyNumberFormat="1" applyFont="1" applyFill="1" applyBorder="1" applyAlignment="1">
      <alignment vertical="center"/>
    </xf>
    <xf numFmtId="164" fontId="3" fillId="4" borderId="50" xfId="0" applyNumberFormat="1" applyFont="1" applyFill="1" applyBorder="1" applyAlignment="1">
      <alignment vertical="center"/>
    </xf>
    <xf numFmtId="167" fontId="9" fillId="4" borderId="63" xfId="0" applyNumberFormat="1" applyFont="1" applyFill="1" applyBorder="1" applyAlignment="1">
      <alignment vertical="center"/>
    </xf>
    <xf numFmtId="164" fontId="9" fillId="4" borderId="58" xfId="0" applyNumberFormat="1" applyFont="1" applyFill="1" applyBorder="1" applyAlignment="1">
      <alignment vertic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165" fontId="9" fillId="4" borderId="29" xfId="0" applyNumberFormat="1" applyFont="1" applyFill="1" applyBorder="1" applyAlignment="1">
      <alignment vertical="center"/>
    </xf>
    <xf numFmtId="165" fontId="9" fillId="4" borderId="43" xfId="0" applyNumberFormat="1" applyFont="1" applyFill="1" applyBorder="1" applyAlignment="1">
      <alignment vertical="center"/>
    </xf>
    <xf numFmtId="165" fontId="3" fillId="4" borderId="23" xfId="0" applyNumberFormat="1" applyFont="1" applyFill="1" applyBorder="1" applyAlignment="1">
      <alignment vertical="center"/>
    </xf>
    <xf numFmtId="165" fontId="9" fillId="4" borderId="30" xfId="0" applyNumberFormat="1" applyFont="1" applyFill="1" applyBorder="1" applyAlignment="1">
      <alignment vertical="center"/>
    </xf>
    <xf numFmtId="165" fontId="9" fillId="4" borderId="31" xfId="0" applyNumberFormat="1" applyFont="1" applyFill="1" applyBorder="1" applyAlignment="1">
      <alignment vertical="center"/>
    </xf>
    <xf numFmtId="165" fontId="3" fillId="4" borderId="0" xfId="0" applyNumberFormat="1" applyFont="1" applyFill="1" applyBorder="1" applyAlignment="1">
      <alignment vertical="center"/>
    </xf>
    <xf numFmtId="167" fontId="3" fillId="4" borderId="63" xfId="0" applyNumberFormat="1" applyFont="1" applyFill="1" applyBorder="1" applyAlignment="1">
      <alignment vertical="center"/>
    </xf>
    <xf numFmtId="168" fontId="3" fillId="4" borderId="61" xfId="0" applyNumberFormat="1" applyFont="1" applyFill="1" applyBorder="1" applyAlignment="1">
      <alignment horizontal="right" vertical="center" wrapText="1" indent="1"/>
    </xf>
    <xf numFmtId="165" fontId="3" fillId="4" borderId="32" xfId="0" applyNumberFormat="1" applyFont="1" applyFill="1" applyBorder="1" applyAlignment="1">
      <alignment vertical="center"/>
    </xf>
    <xf numFmtId="167" fontId="9" fillId="4" borderId="87" xfId="0" applyNumberFormat="1" applyFont="1" applyFill="1" applyBorder="1" applyAlignment="1">
      <alignment vertical="center"/>
    </xf>
    <xf numFmtId="164" fontId="9" fillId="4" borderId="88" xfId="0" applyNumberFormat="1" applyFont="1" applyFill="1" applyBorder="1" applyAlignment="1">
      <alignment vertical="center"/>
    </xf>
    <xf numFmtId="167" fontId="9" fillId="4" borderId="89" xfId="0" applyNumberFormat="1" applyFont="1" applyFill="1" applyBorder="1" applyAlignment="1">
      <alignment vertical="center"/>
    </xf>
    <xf numFmtId="164" fontId="9" fillId="4" borderId="90" xfId="0" applyNumberFormat="1" applyFont="1" applyFill="1" applyBorder="1" applyAlignment="1">
      <alignment vertical="center"/>
    </xf>
    <xf numFmtId="167" fontId="24" fillId="4" borderId="0" xfId="0" applyNumberFormat="1" applyFont="1" applyFill="1" applyAlignment="1">
      <alignment vertical="center"/>
    </xf>
    <xf numFmtId="167" fontId="6" fillId="4" borderId="0" xfId="0" applyNumberFormat="1" applyFont="1" applyFill="1" applyAlignment="1">
      <alignment vertical="center"/>
    </xf>
    <xf numFmtId="0" fontId="6" fillId="4" borderId="0" xfId="0" applyFont="1" applyFill="1" applyBorder="1"/>
    <xf numFmtId="0" fontId="25" fillId="5" borderId="0" xfId="0" applyFont="1" applyFill="1" applyBorder="1" applyAlignment="1" applyProtection="1">
      <alignment horizontal="center" vertical="center"/>
    </xf>
    <xf numFmtId="0" fontId="26" fillId="4" borderId="0" xfId="0" applyFont="1" applyFill="1" applyBorder="1" applyAlignment="1" applyProtection="1">
      <alignment horizontal="right" vertical="center" wrapText="1"/>
    </xf>
    <xf numFmtId="0" fontId="26" fillId="4" borderId="0" xfId="0" applyFont="1" applyFill="1" applyBorder="1" applyAlignment="1" applyProtection="1">
      <alignment vertical="center" wrapText="1"/>
    </xf>
    <xf numFmtId="0" fontId="27" fillId="4" borderId="0" xfId="0" applyFont="1" applyFill="1"/>
    <xf numFmtId="165" fontId="27" fillId="4" borderId="0" xfId="0" applyNumberFormat="1" applyFont="1" applyFill="1" applyAlignment="1">
      <alignment horizontal="right"/>
    </xf>
    <xf numFmtId="164" fontId="6" fillId="0" borderId="0" xfId="0" applyNumberFormat="1" applyFont="1" applyFill="1" applyAlignment="1">
      <alignment vertical="center"/>
    </xf>
    <xf numFmtId="165" fontId="28" fillId="0" borderId="0" xfId="0" applyNumberFormat="1" applyFont="1" applyAlignment="1">
      <alignment vertical="center"/>
    </xf>
    <xf numFmtId="167" fontId="8" fillId="0" borderId="0" xfId="0" applyNumberFormat="1" applyFont="1" applyAlignment="1">
      <alignment vertical="center"/>
    </xf>
    <xf numFmtId="167" fontId="10" fillId="0" borderId="0" xfId="0" applyNumberFormat="1" applyFont="1" applyAlignment="1">
      <alignment vertical="center"/>
    </xf>
    <xf numFmtId="172" fontId="10" fillId="0" borderId="0" xfId="0" applyNumberFormat="1" applyFont="1" applyAlignment="1">
      <alignment vertical="center"/>
    </xf>
    <xf numFmtId="165" fontId="6" fillId="0" borderId="0" xfId="0" applyNumberFormat="1" applyFont="1" applyAlignment="1"/>
    <xf numFmtId="0" fontId="6" fillId="4" borderId="0" xfId="0" applyFont="1" applyFill="1"/>
    <xf numFmtId="165" fontId="29" fillId="4" borderId="0" xfId="0" applyNumberFormat="1" applyFont="1" applyFill="1" applyAlignment="1">
      <alignment horizontal="right" vertical="top"/>
    </xf>
    <xf numFmtId="0" fontId="11" fillId="4" borderId="0" xfId="0" applyFont="1" applyFill="1" applyBorder="1" applyAlignment="1">
      <alignment vertical="center"/>
    </xf>
    <xf numFmtId="165" fontId="6" fillId="4" borderId="134" xfId="0" applyNumberFormat="1" applyFont="1" applyFill="1" applyBorder="1" applyAlignment="1">
      <alignment vertical="center"/>
    </xf>
    <xf numFmtId="165" fontId="6" fillId="4" borderId="105" xfId="0" applyNumberFormat="1" applyFont="1" applyFill="1" applyBorder="1" applyAlignment="1">
      <alignment vertical="center"/>
    </xf>
    <xf numFmtId="167" fontId="6" fillId="4" borderId="136" xfId="0" applyNumberFormat="1" applyFont="1" applyFill="1" applyBorder="1" applyAlignment="1">
      <alignment vertical="center"/>
    </xf>
    <xf numFmtId="167" fontId="6" fillId="4" borderId="137" xfId="0" applyNumberFormat="1" applyFont="1" applyFill="1" applyBorder="1" applyAlignment="1">
      <alignment vertical="center"/>
    </xf>
    <xf numFmtId="0" fontId="6" fillId="0" borderId="0" xfId="0" applyFont="1" applyBorder="1"/>
    <xf numFmtId="165" fontId="29" fillId="4" borderId="0" xfId="0" applyNumberFormat="1" applyFont="1" applyFill="1" applyAlignment="1">
      <alignment horizontal="right"/>
    </xf>
    <xf numFmtId="0" fontId="11" fillId="0" borderId="0" xfId="0" applyFont="1" applyFill="1" applyBorder="1" applyAlignment="1">
      <alignment vertical="center"/>
    </xf>
    <xf numFmtId="0" fontId="6" fillId="0" borderId="0" xfId="0" applyFont="1" applyAlignment="1"/>
    <xf numFmtId="15" fontId="6" fillId="0" borderId="0" xfId="0" applyNumberFormat="1" applyFont="1" applyAlignment="1"/>
    <xf numFmtId="0" fontId="6" fillId="4" borderId="0" xfId="0" applyFont="1" applyFill="1" applyAlignment="1">
      <alignment vertical="center"/>
    </xf>
    <xf numFmtId="165" fontId="6" fillId="4" borderId="0" xfId="0" applyNumberFormat="1" applyFont="1" applyFill="1" applyAlignment="1">
      <alignment horizontal="left"/>
    </xf>
    <xf numFmtId="165" fontId="6" fillId="0" borderId="0" xfId="0" applyNumberFormat="1" applyFont="1" applyAlignment="1">
      <alignment horizontal="left"/>
    </xf>
    <xf numFmtId="0" fontId="11" fillId="0" borderId="147" xfId="0" applyFont="1" applyBorder="1" applyAlignment="1">
      <alignment horizontal="left" vertical="center" indent="1"/>
    </xf>
    <xf numFmtId="0" fontId="11" fillId="0" borderId="148" xfId="0" applyFont="1" applyBorder="1" applyAlignment="1">
      <alignment horizontal="left" vertical="center" indent="1"/>
    </xf>
    <xf numFmtId="0" fontId="11" fillId="0" borderId="124" xfId="0" applyFont="1" applyBorder="1" applyAlignment="1">
      <alignment horizontal="left" vertical="center" indent="1"/>
    </xf>
    <xf numFmtId="0" fontId="11" fillId="0" borderId="124" xfId="0" applyFont="1" applyBorder="1" applyAlignment="1">
      <alignment vertical="center"/>
    </xf>
    <xf numFmtId="165" fontId="11" fillId="0" borderId="124" xfId="0" applyNumberFormat="1" applyFont="1" applyFill="1" applyBorder="1" applyAlignment="1">
      <alignment horizontal="left" vertical="center" wrapText="1" indent="1"/>
    </xf>
    <xf numFmtId="0" fontId="11" fillId="0" borderId="138" xfId="0" applyFont="1" applyFill="1" applyBorder="1" applyAlignment="1">
      <alignment horizontal="center" vertical="center" wrapText="1"/>
    </xf>
    <xf numFmtId="0" fontId="0" fillId="0" borderId="0" xfId="0" applyAlignment="1"/>
    <xf numFmtId="0" fontId="9" fillId="0" borderId="0" xfId="0" applyFont="1" applyAlignment="1"/>
    <xf numFmtId="167" fontId="6" fillId="4" borderId="155" xfId="0" applyNumberFormat="1" applyFont="1" applyFill="1" applyBorder="1" applyAlignment="1">
      <alignment vertical="center"/>
    </xf>
    <xf numFmtId="167" fontId="6" fillId="4" borderId="150" xfId="0" applyNumberFormat="1" applyFont="1" applyFill="1" applyBorder="1" applyAlignment="1">
      <alignment vertical="center"/>
    </xf>
    <xf numFmtId="164" fontId="6" fillId="4" borderId="134" xfId="0" applyNumberFormat="1" applyFont="1" applyFill="1" applyBorder="1" applyAlignment="1">
      <alignment vertical="center"/>
    </xf>
    <xf numFmtId="167" fontId="6" fillId="4" borderId="132" xfId="0" applyNumberFormat="1" applyFont="1" applyFill="1" applyBorder="1" applyAlignment="1">
      <alignment vertical="center"/>
    </xf>
    <xf numFmtId="164" fontId="6" fillId="4" borderId="0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/>
    <xf numFmtId="167" fontId="1" fillId="0" borderId="0" xfId="0" applyNumberFormat="1" applyFont="1" applyAlignment="1">
      <alignment vertical="center"/>
    </xf>
    <xf numFmtId="167" fontId="11" fillId="0" borderId="111" xfId="0" applyNumberFormat="1" applyFont="1" applyFill="1" applyBorder="1" applyAlignment="1">
      <alignment vertical="center"/>
    </xf>
    <xf numFmtId="165" fontId="11" fillId="0" borderId="104" xfId="0" applyNumberFormat="1" applyFont="1" applyFill="1" applyBorder="1" applyAlignment="1">
      <alignment vertical="center"/>
    </xf>
    <xf numFmtId="167" fontId="11" fillId="0" borderId="103" xfId="0" applyNumberFormat="1" applyFont="1" applyFill="1" applyBorder="1" applyAlignment="1">
      <alignment vertical="center"/>
    </xf>
    <xf numFmtId="165" fontId="11" fillId="0" borderId="0" xfId="0" applyNumberFormat="1" applyFont="1" applyFill="1" applyBorder="1" applyAlignment="1">
      <alignment vertical="center"/>
    </xf>
    <xf numFmtId="171" fontId="11" fillId="0" borderId="103" xfId="0" applyNumberFormat="1" applyFont="1" applyFill="1" applyBorder="1" applyAlignment="1">
      <alignment horizontal="right" vertical="center" wrapText="1" indent="1"/>
    </xf>
    <xf numFmtId="0" fontId="6" fillId="4" borderId="0" xfId="0" applyFont="1" applyFill="1" applyBorder="1" applyAlignment="1">
      <alignment horizontal="left" vertical="center" wrapText="1" indent="1"/>
    </xf>
    <xf numFmtId="0" fontId="6" fillId="4" borderId="94" xfId="0" applyFont="1" applyFill="1" applyBorder="1" applyAlignment="1">
      <alignment vertical="center" wrapText="1"/>
    </xf>
    <xf numFmtId="165" fontId="31" fillId="0" borderId="0" xfId="0" applyNumberFormat="1" applyFont="1" applyAlignment="1"/>
    <xf numFmtId="165" fontId="4" fillId="0" borderId="0" xfId="0" applyNumberFormat="1" applyFont="1" applyAlignment="1"/>
    <xf numFmtId="175" fontId="8" fillId="0" borderId="0" xfId="0" applyNumberFormat="1" applyFont="1" applyAlignment="1"/>
    <xf numFmtId="165" fontId="24" fillId="0" borderId="0" xfId="0" applyNumberFormat="1" applyFont="1" applyAlignment="1">
      <alignment vertical="center"/>
    </xf>
    <xf numFmtId="0" fontId="6" fillId="4" borderId="168" xfId="0" applyFont="1" applyFill="1" applyBorder="1" applyAlignment="1">
      <alignment horizontal="left" vertical="center" wrapText="1" indent="1"/>
    </xf>
    <xf numFmtId="0" fontId="6" fillId="4" borderId="100" xfId="0" applyFont="1" applyFill="1" applyBorder="1" applyAlignment="1">
      <alignment horizontal="left" vertical="center" wrapText="1" indent="1"/>
    </xf>
    <xf numFmtId="165" fontId="11" fillId="4" borderId="149" xfId="0" applyNumberFormat="1" applyFont="1" applyFill="1" applyBorder="1" applyAlignment="1">
      <alignment vertical="center"/>
    </xf>
    <xf numFmtId="171" fontId="11" fillId="4" borderId="150" xfId="0" applyNumberFormat="1" applyFont="1" applyFill="1" applyBorder="1" applyAlignment="1">
      <alignment horizontal="right" vertical="center" wrapText="1" indent="1"/>
    </xf>
    <xf numFmtId="172" fontId="4" fillId="0" borderId="0" xfId="0" applyNumberFormat="1" applyFont="1" applyAlignment="1">
      <alignment vertical="center"/>
    </xf>
    <xf numFmtId="0" fontId="16" fillId="4" borderId="0" xfId="0" applyFont="1" applyFill="1" applyBorder="1"/>
    <xf numFmtId="0" fontId="0" fillId="4" borderId="0" xfId="0" applyFill="1" applyBorder="1"/>
    <xf numFmtId="164" fontId="0" fillId="0" borderId="0" xfId="0" applyNumberFormat="1" applyBorder="1"/>
    <xf numFmtId="167" fontId="11" fillId="4" borderId="151" xfId="0" applyNumberFormat="1" applyFont="1" applyFill="1" applyBorder="1" applyAlignment="1">
      <alignment vertical="center"/>
    </xf>
    <xf numFmtId="164" fontId="11" fillId="4" borderId="91" xfId="0" applyNumberFormat="1" applyFont="1" applyFill="1" applyBorder="1" applyAlignment="1">
      <alignment vertical="center"/>
    </xf>
    <xf numFmtId="167" fontId="6" fillId="4" borderId="165" xfId="0" applyNumberFormat="1" applyFont="1" applyFill="1" applyBorder="1" applyAlignment="1">
      <alignment vertical="center"/>
    </xf>
    <xf numFmtId="165" fontId="6" fillId="4" borderId="166" xfId="0" applyNumberFormat="1" applyFont="1" applyFill="1" applyBorder="1" applyAlignment="1">
      <alignment vertical="center"/>
    </xf>
    <xf numFmtId="165" fontId="6" fillId="4" borderId="154" xfId="0" applyNumberFormat="1" applyFont="1" applyFill="1" applyBorder="1" applyAlignment="1">
      <alignment vertical="center"/>
    </xf>
    <xf numFmtId="173" fontId="6" fillId="4" borderId="0" xfId="0" applyNumberFormat="1" applyFont="1" applyFill="1" applyAlignment="1">
      <alignment vertical="center"/>
    </xf>
    <xf numFmtId="167" fontId="6" fillId="4" borderId="94" xfId="0" applyNumberFormat="1" applyFont="1" applyFill="1" applyBorder="1" applyAlignment="1">
      <alignment vertical="center"/>
    </xf>
    <xf numFmtId="165" fontId="6" fillId="4" borderId="95" xfId="0" applyNumberFormat="1" applyFont="1" applyFill="1" applyBorder="1" applyAlignment="1">
      <alignment vertical="center"/>
    </xf>
    <xf numFmtId="167" fontId="6" fillId="4" borderId="122" xfId="0" applyNumberFormat="1" applyFont="1" applyFill="1" applyBorder="1" applyAlignment="1">
      <alignment vertical="center"/>
    </xf>
    <xf numFmtId="165" fontId="6" fillId="4" borderId="141" xfId="0" applyNumberFormat="1" applyFont="1" applyFill="1" applyBorder="1" applyAlignment="1">
      <alignment vertical="center"/>
    </xf>
    <xf numFmtId="165" fontId="6" fillId="4" borderId="127" xfId="0" applyNumberFormat="1" applyFont="1" applyFill="1" applyBorder="1" applyAlignment="1">
      <alignment vertical="center"/>
    </xf>
    <xf numFmtId="167" fontId="6" fillId="4" borderId="100" xfId="0" applyNumberFormat="1" applyFont="1" applyFill="1" applyBorder="1" applyAlignment="1">
      <alignment vertical="center"/>
    </xf>
    <xf numFmtId="165" fontId="6" fillId="4" borderId="97" xfId="0" applyNumberFormat="1" applyFont="1" applyFill="1" applyBorder="1" applyAlignment="1">
      <alignment vertical="center"/>
    </xf>
    <xf numFmtId="172" fontId="6" fillId="4" borderId="0" xfId="0" applyNumberFormat="1" applyFont="1" applyFill="1" applyAlignment="1">
      <alignment vertical="center"/>
    </xf>
    <xf numFmtId="167" fontId="6" fillId="4" borderId="103" xfId="0" applyNumberFormat="1" applyFont="1" applyFill="1" applyBorder="1" applyAlignment="1">
      <alignment vertical="center"/>
    </xf>
    <xf numFmtId="165" fontId="6" fillId="4" borderId="104" xfId="0" applyNumberFormat="1" applyFont="1" applyFill="1" applyBorder="1" applyAlignment="1">
      <alignment vertical="center"/>
    </xf>
    <xf numFmtId="167" fontId="6" fillId="4" borderId="125" xfId="0" applyNumberFormat="1" applyFont="1" applyFill="1" applyBorder="1" applyAlignment="1">
      <alignment vertical="center"/>
    </xf>
    <xf numFmtId="167" fontId="6" fillId="4" borderId="120" xfId="0" applyNumberFormat="1" applyFont="1" applyFill="1" applyBorder="1" applyAlignment="1">
      <alignment vertical="center"/>
    </xf>
    <xf numFmtId="165" fontId="6" fillId="4" borderId="121" xfId="0" applyNumberFormat="1" applyFont="1" applyFill="1" applyBorder="1" applyAlignment="1">
      <alignment vertical="center"/>
    </xf>
    <xf numFmtId="174" fontId="6" fillId="4" borderId="0" xfId="0" applyNumberFormat="1" applyFont="1" applyFill="1" applyAlignment="1">
      <alignment vertical="center"/>
    </xf>
    <xf numFmtId="165" fontId="6" fillId="4" borderId="119" xfId="0" applyNumberFormat="1" applyFont="1" applyFill="1" applyBorder="1" applyAlignment="1">
      <alignment vertical="center"/>
    </xf>
    <xf numFmtId="167" fontId="6" fillId="4" borderId="96" xfId="0" applyNumberFormat="1" applyFont="1" applyFill="1" applyBorder="1" applyAlignment="1">
      <alignment vertical="center"/>
    </xf>
    <xf numFmtId="165" fontId="6" fillId="4" borderId="169" xfId="0" applyNumberFormat="1" applyFont="1" applyFill="1" applyBorder="1" applyAlignment="1">
      <alignment vertical="center"/>
    </xf>
    <xf numFmtId="167" fontId="6" fillId="4" borderId="170" xfId="0" applyNumberFormat="1" applyFont="1" applyFill="1" applyBorder="1" applyAlignment="1">
      <alignment vertical="center"/>
    </xf>
    <xf numFmtId="165" fontId="6" fillId="4" borderId="98" xfId="0" applyNumberFormat="1" applyFont="1" applyFill="1" applyBorder="1" applyAlignment="1">
      <alignment vertical="center"/>
    </xf>
    <xf numFmtId="165" fontId="6" fillId="4" borderId="102" xfId="0" applyNumberFormat="1" applyFont="1" applyFill="1" applyBorder="1" applyAlignment="1">
      <alignment vertical="center"/>
    </xf>
    <xf numFmtId="167" fontId="6" fillId="4" borderId="109" xfId="0" applyNumberFormat="1" applyFont="1" applyFill="1" applyBorder="1" applyAlignment="1">
      <alignment vertical="center"/>
    </xf>
    <xf numFmtId="165" fontId="6" fillId="4" borderId="161" xfId="0" applyNumberFormat="1" applyFont="1" applyFill="1" applyBorder="1" applyAlignment="1">
      <alignment vertical="center"/>
    </xf>
    <xf numFmtId="167" fontId="6" fillId="4" borderId="162" xfId="0" applyNumberFormat="1" applyFont="1" applyFill="1" applyBorder="1" applyAlignment="1">
      <alignment vertical="center"/>
    </xf>
    <xf numFmtId="165" fontId="6" fillId="4" borderId="163" xfId="0" applyNumberFormat="1" applyFont="1" applyFill="1" applyBorder="1" applyAlignment="1">
      <alignment vertical="center"/>
    </xf>
    <xf numFmtId="165" fontId="6" fillId="4" borderId="118" xfId="0" applyNumberFormat="1" applyFont="1" applyFill="1" applyBorder="1" applyAlignment="1">
      <alignment vertical="center"/>
    </xf>
    <xf numFmtId="0" fontId="0" fillId="4" borderId="0" xfId="0" applyFill="1"/>
    <xf numFmtId="0" fontId="6" fillId="4" borderId="97" xfId="0" applyFont="1" applyFill="1" applyBorder="1" applyAlignment="1">
      <alignment horizontal="left" vertical="center" wrapText="1" indent="1"/>
    </xf>
    <xf numFmtId="0" fontId="6" fillId="4" borderId="105" xfId="0" applyFont="1" applyFill="1" applyBorder="1" applyAlignment="1">
      <alignment horizontal="left" vertical="center" wrapText="1" indent="1"/>
    </xf>
    <xf numFmtId="165" fontId="6" fillId="4" borderId="0" xfId="0" applyNumberFormat="1" applyFont="1" applyFill="1" applyAlignment="1">
      <alignment vertical="center"/>
    </xf>
    <xf numFmtId="164" fontId="6" fillId="0" borderId="156" xfId="0" applyNumberFormat="1" applyFont="1" applyFill="1" applyBorder="1" applyAlignment="1">
      <alignment vertical="center"/>
    </xf>
    <xf numFmtId="164" fontId="6" fillId="0" borderId="105" xfId="0" applyNumberFormat="1" applyFont="1" applyFill="1" applyBorder="1" applyAlignment="1">
      <alignment vertical="center"/>
    </xf>
    <xf numFmtId="164" fontId="6" fillId="0" borderId="149" xfId="0" applyNumberFormat="1" applyFont="1" applyFill="1" applyBorder="1" applyAlignment="1">
      <alignment vertical="center"/>
    </xf>
    <xf numFmtId="164" fontId="6" fillId="0" borderId="134" xfId="0" applyNumberFormat="1" applyFont="1" applyFill="1" applyBorder="1" applyAlignment="1">
      <alignment vertical="center"/>
    </xf>
    <xf numFmtId="0" fontId="0" fillId="0" borderId="23" xfId="0" applyBorder="1" applyAlignment="1">
      <alignment vertical="center"/>
    </xf>
    <xf numFmtId="0" fontId="6" fillId="0" borderId="86" xfId="0" applyFont="1" applyBorder="1" applyAlignment="1">
      <alignment horizontal="left" vertical="center" wrapText="1"/>
    </xf>
    <xf numFmtId="0" fontId="7" fillId="0" borderId="65" xfId="0" applyFont="1" applyFill="1" applyBorder="1" applyAlignment="1">
      <alignment horizontal="left" vertical="center" wrapText="1" indent="1"/>
    </xf>
    <xf numFmtId="0" fontId="7" fillId="0" borderId="72" xfId="0" applyFont="1" applyFill="1" applyBorder="1" applyAlignment="1">
      <alignment horizontal="left" vertical="center" wrapText="1" indent="1"/>
    </xf>
    <xf numFmtId="0" fontId="7" fillId="0" borderId="55" xfId="0" applyFont="1" applyFill="1" applyBorder="1" applyAlignment="1">
      <alignment horizontal="left" vertical="center" wrapText="1" indent="1"/>
    </xf>
    <xf numFmtId="0" fontId="7" fillId="0" borderId="65" xfId="0" applyFont="1" applyFill="1" applyBorder="1" applyAlignment="1">
      <alignment horizontal="center" vertical="center" wrapText="1"/>
    </xf>
    <xf numFmtId="0" fontId="7" fillId="0" borderId="67" xfId="0" applyFont="1" applyFill="1" applyBorder="1" applyAlignment="1">
      <alignment horizontal="center" vertical="center" wrapText="1"/>
    </xf>
    <xf numFmtId="165" fontId="7" fillId="0" borderId="54" xfId="0" applyNumberFormat="1" applyFont="1" applyFill="1" applyBorder="1" applyAlignment="1">
      <alignment horizontal="center" vertical="center" wrapText="1"/>
    </xf>
    <xf numFmtId="165" fontId="7" fillId="0" borderId="23" xfId="0" applyNumberFormat="1" applyFont="1" applyFill="1" applyBorder="1" applyAlignment="1">
      <alignment horizontal="center" vertical="center" wrapText="1"/>
    </xf>
    <xf numFmtId="0" fontId="7" fillId="0" borderId="37" xfId="0" applyFont="1" applyBorder="1" applyAlignment="1">
      <alignment horizontal="left" vertical="center" indent="1"/>
    </xf>
    <xf numFmtId="0" fontId="7" fillId="0" borderId="30" xfId="0" applyFont="1" applyBorder="1" applyAlignment="1">
      <alignment horizontal="left" vertical="center" indent="1"/>
    </xf>
    <xf numFmtId="0" fontId="7" fillId="0" borderId="39" xfId="0" applyFont="1" applyBorder="1" applyAlignment="1">
      <alignment horizontal="left" vertical="center" indent="1"/>
    </xf>
    <xf numFmtId="0" fontId="7" fillId="0" borderId="36" xfId="0" applyFont="1" applyBorder="1" applyAlignment="1">
      <alignment horizontal="left" vertical="center" indent="1"/>
    </xf>
    <xf numFmtId="0" fontId="7" fillId="0" borderId="52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 indent="1"/>
    </xf>
    <xf numFmtId="0" fontId="8" fillId="0" borderId="52" xfId="0" applyFont="1" applyBorder="1" applyAlignment="1">
      <alignment horizontal="left" vertical="center" wrapText="1" indent="1"/>
    </xf>
    <xf numFmtId="0" fontId="8" fillId="0" borderId="40" xfId="0" applyFont="1" applyBorder="1" applyAlignment="1">
      <alignment horizontal="left" vertical="center" wrapText="1" indent="1"/>
    </xf>
    <xf numFmtId="0" fontId="8" fillId="0" borderId="26" xfId="0" applyFont="1" applyBorder="1" applyAlignment="1">
      <alignment horizontal="left" vertical="center" wrapText="1" indent="1"/>
    </xf>
    <xf numFmtId="0" fontId="8" fillId="0" borderId="53" xfId="0" applyFont="1" applyBorder="1" applyAlignment="1">
      <alignment horizontal="left" vertical="center" wrapText="1" indent="1"/>
    </xf>
    <xf numFmtId="167" fontId="7" fillId="0" borderId="57" xfId="0" applyNumberFormat="1" applyFont="1" applyBorder="1" applyAlignment="1">
      <alignment horizontal="left" vertical="center" wrapText="1" indent="1"/>
    </xf>
    <xf numFmtId="0" fontId="7" fillId="0" borderId="24" xfId="0" applyFont="1" applyBorder="1" applyAlignment="1">
      <alignment horizontal="left" vertical="center" wrapText="1" indent="1"/>
    </xf>
    <xf numFmtId="0" fontId="7" fillId="0" borderId="25" xfId="0" applyFont="1" applyBorder="1" applyAlignment="1">
      <alignment horizontal="left" vertical="center" wrapText="1" indent="1"/>
    </xf>
    <xf numFmtId="0" fontId="7" fillId="0" borderId="32" xfId="0" applyFont="1" applyFill="1" applyBorder="1" applyAlignment="1">
      <alignment horizontal="left" vertical="center" wrapText="1" indent="1"/>
    </xf>
    <xf numFmtId="0" fontId="7" fillId="0" borderId="66" xfId="0" applyFont="1" applyFill="1" applyBorder="1" applyAlignment="1">
      <alignment horizontal="left" vertical="center" wrapText="1" indent="1"/>
    </xf>
    <xf numFmtId="0" fontId="7" fillId="0" borderId="47" xfId="0" applyFont="1" applyBorder="1" applyAlignment="1">
      <alignment horizontal="left" vertical="center" wrapText="1" indent="1"/>
    </xf>
    <xf numFmtId="0" fontId="7" fillId="0" borderId="70" xfId="0" applyFont="1" applyBorder="1" applyAlignment="1">
      <alignment horizontal="left" vertical="center" wrapText="1" indent="1"/>
    </xf>
    <xf numFmtId="0" fontId="7" fillId="0" borderId="71" xfId="0" applyFont="1" applyBorder="1" applyAlignment="1">
      <alignment horizontal="left" vertical="center" wrapText="1" indent="1"/>
    </xf>
    <xf numFmtId="0" fontId="8" fillId="0" borderId="45" xfId="0" applyFont="1" applyBorder="1" applyAlignment="1">
      <alignment horizontal="left" vertical="center" wrapText="1" indent="1"/>
    </xf>
    <xf numFmtId="0" fontId="8" fillId="0" borderId="43" xfId="0" applyFont="1" applyBorder="1" applyAlignment="1">
      <alignment horizontal="left" vertical="center" wrapText="1" indent="1"/>
    </xf>
    <xf numFmtId="0" fontId="8" fillId="0" borderId="44" xfId="0" applyFont="1" applyBorder="1" applyAlignment="1">
      <alignment horizontal="left" vertical="center" wrapText="1" indent="1"/>
    </xf>
    <xf numFmtId="0" fontId="19" fillId="0" borderId="0" xfId="0" applyFont="1" applyAlignment="1">
      <alignment horizontal="center" vertical="center"/>
    </xf>
    <xf numFmtId="0" fontId="8" fillId="0" borderId="31" xfId="0" applyFont="1" applyBorder="1" applyAlignment="1">
      <alignment horizontal="left" vertical="center" wrapText="1" indent="1"/>
    </xf>
    <xf numFmtId="0" fontId="8" fillId="0" borderId="29" xfId="0" applyFont="1" applyBorder="1" applyAlignment="1">
      <alignment horizontal="left" vertical="center" wrapText="1" indent="1"/>
    </xf>
    <xf numFmtId="0" fontId="8" fillId="0" borderId="33" xfId="0" applyFont="1" applyBorder="1" applyAlignment="1">
      <alignment horizontal="left" vertical="center" wrapText="1" indent="1"/>
    </xf>
    <xf numFmtId="0" fontId="19" fillId="0" borderId="0" xfId="0" applyFont="1" applyAlignment="1">
      <alignment horizontal="center"/>
    </xf>
    <xf numFmtId="0" fontId="6" fillId="0" borderId="5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9" xfId="0" applyFont="1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8" fillId="0" borderId="54" xfId="0" applyFont="1" applyBorder="1" applyAlignment="1">
      <alignment horizontal="left" vertical="center" wrapText="1" indent="1"/>
    </xf>
    <xf numFmtId="0" fontId="8" fillId="0" borderId="23" xfId="0" applyFont="1" applyBorder="1" applyAlignment="1">
      <alignment horizontal="left" vertical="center" wrapText="1" indent="1"/>
    </xf>
    <xf numFmtId="0" fontId="8" fillId="0" borderId="73" xfId="0" applyFont="1" applyBorder="1" applyAlignment="1">
      <alignment horizontal="left" vertical="center" wrapText="1" indent="1"/>
    </xf>
    <xf numFmtId="0" fontId="8" fillId="0" borderId="74" xfId="0" applyFont="1" applyBorder="1" applyAlignment="1">
      <alignment horizontal="left" vertical="center" wrapText="1" indent="1"/>
    </xf>
    <xf numFmtId="0" fontId="8" fillId="0" borderId="51" xfId="0" applyFont="1" applyBorder="1" applyAlignment="1">
      <alignment horizontal="left" vertical="center" wrapText="1" indent="1"/>
    </xf>
    <xf numFmtId="0" fontId="8" fillId="0" borderId="68" xfId="0" applyFont="1" applyBorder="1" applyAlignment="1">
      <alignment horizontal="left" vertical="center" wrapText="1" indent="1"/>
    </xf>
    <xf numFmtId="0" fontId="8" fillId="0" borderId="69" xfId="0" applyFont="1" applyBorder="1" applyAlignment="1">
      <alignment horizontal="left" vertical="center" wrapText="1" indent="1"/>
    </xf>
    <xf numFmtId="0" fontId="8" fillId="0" borderId="75" xfId="0" applyFont="1" applyBorder="1" applyAlignment="1">
      <alignment horizontal="left" vertical="center" wrapText="1" indent="1"/>
    </xf>
    <xf numFmtId="0" fontId="8" fillId="0" borderId="76" xfId="0" applyFont="1" applyBorder="1" applyAlignment="1">
      <alignment horizontal="left" vertical="center" wrapText="1" indent="1"/>
    </xf>
    <xf numFmtId="0" fontId="3" fillId="0" borderId="23" xfId="0" applyFont="1" applyFill="1" applyBorder="1" applyAlignment="1">
      <alignment horizontal="center" vertical="center"/>
    </xf>
    <xf numFmtId="0" fontId="11" fillId="4" borderId="102" xfId="0" applyFont="1" applyFill="1" applyBorder="1" applyAlignment="1">
      <alignment horizontal="center" vertical="center"/>
    </xf>
    <xf numFmtId="0" fontId="11" fillId="4" borderId="111" xfId="0" applyFont="1" applyFill="1" applyBorder="1" applyAlignment="1">
      <alignment horizontal="center" vertical="center"/>
    </xf>
    <xf numFmtId="0" fontId="6" fillId="4" borderId="97" xfId="0" applyFont="1" applyFill="1" applyBorder="1" applyAlignment="1">
      <alignment horizontal="left" vertical="center" wrapText="1" indent="1"/>
    </xf>
    <xf numFmtId="0" fontId="6" fillId="4" borderId="101" xfId="0" applyFont="1" applyFill="1" applyBorder="1" applyAlignment="1">
      <alignment horizontal="left" vertical="center" wrapText="1" indent="1"/>
    </xf>
    <xf numFmtId="0" fontId="11" fillId="4" borderId="113" xfId="0" applyFont="1" applyFill="1" applyBorder="1" applyAlignment="1">
      <alignment horizontal="center" vertical="center" wrapText="1"/>
    </xf>
    <xf numFmtId="0" fontId="11" fillId="4" borderId="143" xfId="0" applyFont="1" applyFill="1" applyBorder="1" applyAlignment="1">
      <alignment horizontal="center" vertical="center" wrapText="1"/>
    </xf>
    <xf numFmtId="0" fontId="6" fillId="4" borderId="159" xfId="0" applyFont="1" applyFill="1" applyBorder="1" applyAlignment="1">
      <alignment horizontal="left" vertical="center" wrapText="1" indent="1"/>
    </xf>
    <xf numFmtId="0" fontId="6" fillId="4" borderId="134" xfId="0" applyFont="1" applyFill="1" applyBorder="1" applyAlignment="1">
      <alignment horizontal="left" vertical="center" wrapText="1" indent="1"/>
    </xf>
    <xf numFmtId="0" fontId="6" fillId="4" borderId="157" xfId="0" applyFont="1" applyFill="1" applyBorder="1" applyAlignment="1">
      <alignment horizontal="left" vertical="center" wrapText="1" indent="1"/>
    </xf>
    <xf numFmtId="0" fontId="6" fillId="4" borderId="120" xfId="0" applyFont="1" applyFill="1" applyBorder="1" applyAlignment="1">
      <alignment horizontal="left" vertical="center" wrapText="1" indent="1"/>
    </xf>
    <xf numFmtId="0" fontId="6" fillId="4" borderId="122" xfId="0" applyFont="1" applyFill="1" applyBorder="1" applyAlignment="1">
      <alignment horizontal="left" vertical="center" wrapText="1" indent="1"/>
    </xf>
    <xf numFmtId="0" fontId="6" fillId="4" borderId="158" xfId="0" applyFont="1" applyFill="1" applyBorder="1" applyAlignment="1">
      <alignment horizontal="left" vertical="center" wrapText="1" indent="1"/>
    </xf>
    <xf numFmtId="0" fontId="6" fillId="4" borderId="111" xfId="0" applyFont="1" applyFill="1" applyBorder="1" applyAlignment="1">
      <alignment horizontal="left" vertical="center" wrapText="1" indent="1"/>
    </xf>
    <xf numFmtId="0" fontId="11" fillId="4" borderId="103" xfId="0" applyFont="1" applyFill="1" applyBorder="1" applyAlignment="1">
      <alignment horizontal="center" vertical="center"/>
    </xf>
    <xf numFmtId="0" fontId="11" fillId="4" borderId="104" xfId="0" applyFont="1" applyFill="1" applyBorder="1" applyAlignment="1">
      <alignment horizontal="center" vertical="center"/>
    </xf>
    <xf numFmtId="0" fontId="11" fillId="4" borderId="132" xfId="0" applyFont="1" applyFill="1" applyBorder="1" applyAlignment="1">
      <alignment horizontal="center" vertical="center"/>
    </xf>
    <xf numFmtId="165" fontId="11" fillId="4" borderId="112" xfId="0" applyNumberFormat="1" applyFont="1" applyFill="1" applyBorder="1" applyAlignment="1">
      <alignment horizontal="center" vertical="center" wrapText="1"/>
    </xf>
    <xf numFmtId="165" fontId="11" fillId="4" borderId="142" xfId="0" applyNumberFormat="1" applyFont="1" applyFill="1" applyBorder="1" applyAlignment="1">
      <alignment horizontal="center" vertical="center" wrapText="1"/>
    </xf>
    <xf numFmtId="167" fontId="11" fillId="4" borderId="91" xfId="0" applyNumberFormat="1" applyFont="1" applyFill="1" applyBorder="1" applyAlignment="1">
      <alignment horizontal="left" vertical="center" wrapText="1" indent="1"/>
    </xf>
    <xf numFmtId="167" fontId="11" fillId="4" borderId="172" xfId="0" applyNumberFormat="1" applyFont="1" applyFill="1" applyBorder="1" applyAlignment="1">
      <alignment horizontal="left" vertical="center" wrapText="1" indent="1"/>
    </xf>
    <xf numFmtId="0" fontId="30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6" fillId="4" borderId="153" xfId="0" applyFont="1" applyFill="1" applyBorder="1" applyAlignment="1">
      <alignment horizontal="left" vertical="center" wrapText="1" indent="1"/>
    </xf>
    <xf numFmtId="0" fontId="6" fillId="4" borderId="166" xfId="0" applyFont="1" applyFill="1" applyBorder="1" applyAlignment="1">
      <alignment horizontal="left" vertical="center" wrapText="1" indent="1"/>
    </xf>
    <xf numFmtId="0" fontId="11" fillId="4" borderId="0" xfId="0" applyFont="1" applyFill="1" applyAlignment="1">
      <alignment horizontal="center"/>
    </xf>
    <xf numFmtId="165" fontId="11" fillId="4" borderId="114" xfId="0" applyNumberFormat="1" applyFont="1" applyFill="1" applyBorder="1" applyAlignment="1">
      <alignment horizontal="center" vertical="center" wrapText="1"/>
    </xf>
    <xf numFmtId="165" fontId="11" fillId="4" borderId="144" xfId="0" applyNumberFormat="1" applyFont="1" applyFill="1" applyBorder="1" applyAlignment="1">
      <alignment horizontal="center" vertical="center" wrapText="1"/>
    </xf>
    <xf numFmtId="0" fontId="11" fillId="4" borderId="139" xfId="0" applyFont="1" applyFill="1" applyBorder="1" applyAlignment="1">
      <alignment horizontal="center" vertical="center"/>
    </xf>
    <xf numFmtId="0" fontId="11" fillId="4" borderId="140" xfId="0" applyFont="1" applyFill="1" applyBorder="1" applyAlignment="1">
      <alignment horizontal="center" vertical="center"/>
    </xf>
    <xf numFmtId="0" fontId="6" fillId="4" borderId="94" xfId="0" applyFont="1" applyFill="1" applyBorder="1" applyAlignment="1">
      <alignment horizontal="left" vertical="center" wrapText="1" indent="1"/>
    </xf>
    <xf numFmtId="0" fontId="6" fillId="4" borderId="110" xfId="0" applyFont="1" applyFill="1" applyBorder="1" applyAlignment="1">
      <alignment horizontal="left" vertical="center" wrapText="1" indent="1"/>
    </xf>
    <xf numFmtId="0" fontId="6" fillId="4" borderId="105" xfId="0" applyFont="1" applyFill="1" applyBorder="1" applyAlignment="1">
      <alignment horizontal="left" vertical="center" wrapText="1" indent="1"/>
    </xf>
    <xf numFmtId="0" fontId="6" fillId="4" borderId="99" xfId="0" applyFont="1" applyFill="1" applyBorder="1" applyAlignment="1">
      <alignment horizontal="left" vertical="center" wrapText="1" indent="1"/>
    </xf>
    <xf numFmtId="0" fontId="11" fillId="4" borderId="106" xfId="0" applyFont="1" applyFill="1" applyBorder="1" applyAlignment="1">
      <alignment horizontal="left" vertical="center" indent="1"/>
    </xf>
    <xf numFmtId="0" fontId="11" fillId="4" borderId="112" xfId="0" applyFont="1" applyFill="1" applyBorder="1" applyAlignment="1">
      <alignment horizontal="left" vertical="center" indent="1"/>
    </xf>
    <xf numFmtId="0" fontId="11" fillId="4" borderId="133" xfId="0" applyFont="1" applyFill="1" applyBorder="1" applyAlignment="1">
      <alignment horizontal="left" vertical="center" indent="1"/>
    </xf>
    <xf numFmtId="0" fontId="11" fillId="4" borderId="142" xfId="0" applyFont="1" applyFill="1" applyBorder="1" applyAlignment="1">
      <alignment horizontal="left" vertical="center" indent="1"/>
    </xf>
    <xf numFmtId="0" fontId="6" fillId="4" borderId="165" xfId="0" applyFont="1" applyFill="1" applyBorder="1" applyAlignment="1">
      <alignment horizontal="left" vertical="center" wrapText="1" indent="1"/>
    </xf>
    <xf numFmtId="165" fontId="11" fillId="4" borderId="107" xfId="0" applyNumberFormat="1" applyFont="1" applyFill="1" applyBorder="1" applyAlignment="1">
      <alignment horizontal="center" vertical="center" wrapText="1"/>
    </xf>
    <xf numFmtId="165" fontId="11" fillId="4" borderId="131" xfId="0" applyNumberFormat="1" applyFont="1" applyFill="1" applyBorder="1" applyAlignment="1">
      <alignment horizontal="center" vertical="center" wrapText="1"/>
    </xf>
    <xf numFmtId="165" fontId="11" fillId="4" borderId="116" xfId="0" applyNumberFormat="1" applyFont="1" applyFill="1" applyBorder="1" applyAlignment="1">
      <alignment horizontal="center" vertical="center" wrapText="1"/>
    </xf>
    <xf numFmtId="165" fontId="11" fillId="4" borderId="146" xfId="0" applyNumberFormat="1" applyFont="1" applyFill="1" applyBorder="1" applyAlignment="1">
      <alignment horizontal="center" vertical="center" wrapText="1"/>
    </xf>
    <xf numFmtId="0" fontId="6" fillId="4" borderId="164" xfId="0" applyFont="1" applyFill="1" applyBorder="1" applyAlignment="1">
      <alignment horizontal="left" vertical="center" wrapText="1" indent="1"/>
    </xf>
    <xf numFmtId="0" fontId="6" fillId="4" borderId="117" xfId="0" applyFont="1" applyFill="1" applyBorder="1" applyAlignment="1">
      <alignment horizontal="left" vertical="center" wrapText="1" indent="1"/>
    </xf>
    <xf numFmtId="0" fontId="6" fillId="4" borderId="118" xfId="0" applyFont="1" applyFill="1" applyBorder="1" applyAlignment="1">
      <alignment horizontal="left" vertical="center" wrapText="1" indent="1"/>
    </xf>
    <xf numFmtId="0" fontId="6" fillId="4" borderId="97" xfId="0" applyNumberFormat="1" applyFont="1" applyFill="1" applyBorder="1" applyAlignment="1">
      <alignment vertical="center" wrapText="1"/>
    </xf>
    <xf numFmtId="0" fontId="6" fillId="4" borderId="101" xfId="0" applyNumberFormat="1" applyFont="1" applyFill="1" applyBorder="1" applyAlignment="1">
      <alignment vertical="center" wrapText="1"/>
    </xf>
    <xf numFmtId="0" fontId="11" fillId="4" borderId="115" xfId="0" applyFont="1" applyFill="1" applyBorder="1" applyAlignment="1">
      <alignment horizontal="center" vertical="center" wrapText="1"/>
    </xf>
    <xf numFmtId="0" fontId="11" fillId="4" borderId="145" xfId="0" applyFont="1" applyFill="1" applyBorder="1" applyAlignment="1">
      <alignment horizontal="center" vertical="center" wrapText="1"/>
    </xf>
    <xf numFmtId="165" fontId="11" fillId="4" borderId="106" xfId="0" applyNumberFormat="1" applyFont="1" applyFill="1" applyBorder="1" applyAlignment="1">
      <alignment horizontal="center" vertical="center" wrapText="1"/>
    </xf>
    <xf numFmtId="165" fontId="11" fillId="4" borderId="133" xfId="0" applyNumberFormat="1" applyFont="1" applyFill="1" applyBorder="1" applyAlignment="1">
      <alignment horizontal="center" vertical="center" wrapText="1"/>
    </xf>
    <xf numFmtId="0" fontId="6" fillId="4" borderId="160" xfId="0" applyFont="1" applyFill="1" applyBorder="1" applyAlignment="1">
      <alignment horizontal="left" vertical="center" wrapText="1" indent="1"/>
    </xf>
    <xf numFmtId="0" fontId="6" fillId="4" borderId="102" xfId="0" applyFont="1" applyFill="1" applyBorder="1" applyAlignment="1">
      <alignment horizontal="left" vertical="center" wrapText="1" indent="1"/>
    </xf>
    <xf numFmtId="0" fontId="6" fillId="4" borderId="167" xfId="0" applyFont="1" applyFill="1" applyBorder="1" applyAlignment="1">
      <alignment horizontal="left" vertical="center" wrapText="1" indent="1"/>
    </xf>
    <xf numFmtId="0" fontId="11" fillId="4" borderId="91" xfId="0" applyFont="1" applyFill="1" applyBorder="1" applyAlignment="1">
      <alignment horizontal="left" vertical="center" wrapText="1" indent="1"/>
    </xf>
    <xf numFmtId="0" fontId="6" fillId="4" borderId="154" xfId="0" applyFont="1" applyFill="1" applyBorder="1" applyAlignment="1">
      <alignment horizontal="left" vertical="center" wrapText="1" indent="1"/>
    </xf>
    <xf numFmtId="0" fontId="6" fillId="4" borderId="152" xfId="0" applyFont="1" applyFill="1" applyBorder="1" applyAlignment="1">
      <alignment horizontal="left" vertical="center" wrapText="1" indent="1"/>
    </xf>
    <xf numFmtId="0" fontId="6" fillId="4" borderId="109" xfId="0" applyFont="1" applyFill="1" applyBorder="1" applyAlignment="1">
      <alignment horizontal="left" vertical="center" wrapText="1" indent="1"/>
    </xf>
    <xf numFmtId="0" fontId="6" fillId="4" borderId="125" xfId="0" applyFont="1" applyFill="1" applyBorder="1" applyAlignment="1">
      <alignment horizontal="left" vertical="center" wrapText="1" indent="1"/>
    </xf>
    <xf numFmtId="0" fontId="6" fillId="4" borderId="108" xfId="0" applyFont="1" applyFill="1" applyBorder="1" applyAlignment="1">
      <alignment horizontal="left" vertical="center" wrapText="1" indent="1"/>
    </xf>
    <xf numFmtId="0" fontId="6" fillId="4" borderId="162" xfId="0" applyFont="1" applyFill="1" applyBorder="1" applyAlignment="1">
      <alignment horizontal="left" vertical="center" wrapText="1" indent="1"/>
    </xf>
    <xf numFmtId="0" fontId="6" fillId="4" borderId="127" xfId="0" applyFont="1" applyFill="1" applyBorder="1" applyAlignment="1">
      <alignment horizontal="left" vertical="center" wrapText="1" indent="1"/>
    </xf>
    <xf numFmtId="0" fontId="6" fillId="4" borderId="98" xfId="0" applyFont="1" applyFill="1" applyBorder="1" applyAlignment="1">
      <alignment horizontal="left" vertical="center" wrapText="1" indent="1"/>
    </xf>
    <xf numFmtId="167" fontId="11" fillId="4" borderId="162" xfId="0" applyNumberFormat="1" applyFont="1" applyFill="1" applyBorder="1" applyAlignment="1">
      <alignment horizontal="left" vertical="center" wrapText="1" indent="1"/>
    </xf>
    <xf numFmtId="167" fontId="11" fillId="4" borderId="171" xfId="0" applyNumberFormat="1" applyFont="1" applyFill="1" applyBorder="1" applyAlignment="1">
      <alignment horizontal="left" vertical="center" wrapText="1" indent="1"/>
    </xf>
    <xf numFmtId="167" fontId="11" fillId="4" borderId="163" xfId="0" applyNumberFormat="1" applyFont="1" applyFill="1" applyBorder="1" applyAlignment="1">
      <alignment horizontal="left" vertical="center" wrapText="1" indent="1"/>
    </xf>
    <xf numFmtId="0" fontId="6" fillId="4" borderId="125" xfId="0" applyFont="1" applyFill="1" applyBorder="1" applyAlignment="1">
      <alignment horizontal="center" vertical="center" wrapText="1"/>
    </xf>
    <xf numFmtId="0" fontId="6" fillId="4" borderId="100" xfId="0" applyFont="1" applyFill="1" applyBorder="1" applyAlignment="1">
      <alignment horizontal="center" vertical="center" wrapText="1"/>
    </xf>
    <xf numFmtId="0" fontId="6" fillId="4" borderId="100" xfId="0" applyFont="1" applyFill="1" applyBorder="1" applyAlignment="1">
      <alignment horizontal="left" vertical="center" wrapText="1" indent="1"/>
    </xf>
    <xf numFmtId="0" fontId="6" fillId="4" borderId="126" xfId="0" applyFont="1" applyFill="1" applyBorder="1" applyAlignment="1">
      <alignment horizontal="left" vertical="center" wrapText="1" indent="1"/>
    </xf>
    <xf numFmtId="0" fontId="11" fillId="4" borderId="93" xfId="0" applyFont="1" applyFill="1" applyBorder="1" applyAlignment="1">
      <alignment horizontal="center" vertical="center" wrapText="1"/>
    </xf>
    <xf numFmtId="0" fontId="11" fillId="4" borderId="135" xfId="0" applyFont="1" applyFill="1" applyBorder="1" applyAlignment="1">
      <alignment horizontal="center" vertical="center" wrapText="1"/>
    </xf>
    <xf numFmtId="0" fontId="11" fillId="4" borderId="108" xfId="0" applyFont="1" applyFill="1" applyBorder="1" applyAlignment="1">
      <alignment horizontal="left" vertical="center" indent="1"/>
    </xf>
    <xf numFmtId="0" fontId="11" fillId="4" borderId="128" xfId="0" applyFont="1" applyFill="1" applyBorder="1" applyAlignment="1">
      <alignment horizontal="left" vertical="center" indent="1"/>
    </xf>
    <xf numFmtId="0" fontId="11" fillId="4" borderId="123" xfId="0" applyFont="1" applyFill="1" applyBorder="1" applyAlignment="1">
      <alignment horizontal="left" vertical="center" indent="1"/>
    </xf>
    <xf numFmtId="0" fontId="11" fillId="4" borderId="129" xfId="0" applyFont="1" applyFill="1" applyBorder="1" applyAlignment="1">
      <alignment horizontal="left" vertical="center" indent="1"/>
    </xf>
    <xf numFmtId="0" fontId="11" fillId="4" borderId="130" xfId="0" applyFont="1" applyFill="1" applyBorder="1" applyAlignment="1">
      <alignment horizontal="left" vertical="center" indent="1"/>
    </xf>
    <xf numFmtId="0" fontId="11" fillId="4" borderId="131" xfId="0" applyFont="1" applyFill="1" applyBorder="1" applyAlignment="1">
      <alignment horizontal="left" vertical="center" indent="1"/>
    </xf>
    <xf numFmtId="165" fontId="11" fillId="4" borderId="92" xfId="0" applyNumberFormat="1" applyFont="1" applyFill="1" applyBorder="1" applyAlignment="1">
      <alignment horizontal="center" vertical="center" wrapText="1"/>
    </xf>
    <xf numFmtId="0" fontId="6" fillId="0" borderId="77" xfId="0" applyFont="1" applyBorder="1" applyAlignment="1">
      <alignment horizontal="left" vertical="center" wrapText="1" indent="1"/>
    </xf>
    <xf numFmtId="0" fontId="6" fillId="0" borderId="78" xfId="0" applyFont="1" applyBorder="1" applyAlignment="1">
      <alignment horizontal="left" vertical="center" wrapText="1" indent="1"/>
    </xf>
    <xf numFmtId="0" fontId="6" fillId="0" borderId="79" xfId="0" applyFont="1" applyBorder="1" applyAlignment="1">
      <alignment horizontal="left" vertical="center" indent="1"/>
    </xf>
    <xf numFmtId="0" fontId="6" fillId="0" borderId="5" xfId="0" applyFont="1" applyBorder="1" applyAlignment="1">
      <alignment horizontal="left" vertical="center" indent="1"/>
    </xf>
    <xf numFmtId="0" fontId="6" fillId="0" borderId="80" xfId="0" applyFont="1" applyBorder="1" applyAlignment="1">
      <alignment horizontal="left" vertical="center" wrapText="1" indent="1"/>
    </xf>
    <xf numFmtId="0" fontId="6" fillId="0" borderId="81" xfId="0" applyFont="1" applyBorder="1" applyAlignment="1">
      <alignment horizontal="left" vertical="center" wrapText="1" indent="1"/>
    </xf>
    <xf numFmtId="0" fontId="6" fillId="0" borderId="82" xfId="0" applyFont="1" applyBorder="1" applyAlignment="1">
      <alignment horizontal="left" vertical="center" wrapText="1" indent="1"/>
    </xf>
    <xf numFmtId="0" fontId="6" fillId="0" borderId="47" xfId="0" applyFont="1" applyBorder="1" applyAlignment="1">
      <alignment horizontal="left" vertical="center" wrapText="1" indent="1"/>
    </xf>
    <xf numFmtId="0" fontId="6" fillId="0" borderId="83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left" vertical="center" wrapText="1" indent="1"/>
    </xf>
    <xf numFmtId="0" fontId="7" fillId="0" borderId="84" xfId="0" applyFont="1" applyBorder="1" applyAlignment="1">
      <alignment horizontal="left" vertical="center" wrapText="1" indent="1"/>
    </xf>
    <xf numFmtId="0" fontId="7" fillId="0" borderId="85" xfId="0" applyFont="1" applyBorder="1" applyAlignment="1">
      <alignment horizontal="left" vertical="center" wrapText="1" indent="1"/>
    </xf>
  </cellXfs>
  <cellStyles count="6">
    <cellStyle name="Normal" xfId="0" builtinId="0"/>
    <cellStyle name="Normal_zz01_Resumo" xfId="1"/>
    <cellStyle name="Normal_zz02_Modelo A por Cultura" xfId="2"/>
    <cellStyle name="Normal_zz03_AgroAmb - Modelo A" xfId="3"/>
    <cellStyle name="Normal_zz04_AgroAmb - Modelo N" xfId="4"/>
    <cellStyle name="Normal_zz05_Candidaturas ao Pagamento RPU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66675</xdr:rowOff>
    </xdr:from>
    <xdr:to>
      <xdr:col>0</xdr:col>
      <xdr:colOff>1304925</xdr:colOff>
      <xdr:row>2</xdr:row>
      <xdr:rowOff>180975</xdr:rowOff>
    </xdr:to>
    <xdr:pic>
      <xdr:nvPicPr>
        <xdr:cNvPr id="2076" name="Imagem 5" descr="Logo IFAP_horizont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6675"/>
          <a:ext cx="12763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200025</xdr:colOff>
      <xdr:row>0</xdr:row>
      <xdr:rowOff>38100</xdr:rowOff>
    </xdr:from>
    <xdr:to>
      <xdr:col>7</xdr:col>
      <xdr:colOff>257175</xdr:colOff>
      <xdr:row>3</xdr:row>
      <xdr:rowOff>0</xdr:rowOff>
    </xdr:to>
    <xdr:pic>
      <xdr:nvPicPr>
        <xdr:cNvPr id="2077" name="Imagem 2" descr="Digital_PT_MAM_4C_H_FC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8650" y="38100"/>
          <a:ext cx="20002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72817</xdr:colOff>
      <xdr:row>0</xdr:row>
      <xdr:rowOff>66674</xdr:rowOff>
    </xdr:from>
    <xdr:to>
      <xdr:col>1</xdr:col>
      <xdr:colOff>523875</xdr:colOff>
      <xdr:row>2</xdr:row>
      <xdr:rowOff>171449</xdr:rowOff>
    </xdr:to>
    <xdr:pic>
      <xdr:nvPicPr>
        <xdr:cNvPr id="2" name="Imagem 5" descr="Logo IFAP_horizont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17" y="66674"/>
          <a:ext cx="139403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56093</xdr:colOff>
      <xdr:row>0</xdr:row>
      <xdr:rowOff>53975</xdr:rowOff>
    </xdr:from>
    <xdr:to>
      <xdr:col>0</xdr:col>
      <xdr:colOff>1466851</xdr:colOff>
      <xdr:row>3</xdr:row>
      <xdr:rowOff>22635</xdr:rowOff>
    </xdr:to>
    <xdr:pic>
      <xdr:nvPicPr>
        <xdr:cNvPr id="2" name="Imagem 5" descr="Logo IFAP_horizonta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3" y="53975"/>
          <a:ext cx="1410758" cy="511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82551</xdr:colOff>
      <xdr:row>0</xdr:row>
      <xdr:rowOff>85725</xdr:rowOff>
    </xdr:from>
    <xdr:to>
      <xdr:col>0</xdr:col>
      <xdr:colOff>1295400</xdr:colOff>
      <xdr:row>2</xdr:row>
      <xdr:rowOff>166495</xdr:rowOff>
    </xdr:to>
    <xdr:pic>
      <xdr:nvPicPr>
        <xdr:cNvPr id="4" name="Imagem 5" descr="Logo IFAP_horizont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1" y="85725"/>
          <a:ext cx="1212849" cy="442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zoomScaleNormal="20" zoomScaleSheetLayoutView="10" workbookViewId="0">
      <selection activeCell="C9" sqref="C9"/>
    </sheetView>
  </sheetViews>
  <sheetFormatPr defaultRowHeight="12.75" x14ac:dyDescent="0.2"/>
  <cols>
    <col min="1" max="1" width="3.85546875" style="39" customWidth="1"/>
    <col min="2" max="2" width="13.85546875" style="39" customWidth="1"/>
    <col min="3" max="4" width="43" style="39" customWidth="1"/>
    <col min="5" max="6" width="13.85546875" style="39" customWidth="1"/>
    <col min="7" max="7" width="13.42578125" style="39" customWidth="1"/>
    <col min="8" max="8" width="84.42578125" style="39" customWidth="1"/>
    <col min="9" max="16384" width="9.140625" style="39"/>
  </cols>
  <sheetData>
    <row r="1" spans="1:8" ht="13.5" customHeight="1" x14ac:dyDescent="0.2">
      <c r="A1" s="38" t="s">
        <v>121</v>
      </c>
      <c r="B1" s="38" t="s">
        <v>137</v>
      </c>
      <c r="C1" s="38" t="s">
        <v>138</v>
      </c>
      <c r="D1" s="38" t="s">
        <v>139</v>
      </c>
      <c r="E1" s="38" t="s">
        <v>122</v>
      </c>
      <c r="F1" s="38" t="s">
        <v>140</v>
      </c>
      <c r="G1" s="38" t="s">
        <v>141</v>
      </c>
      <c r="H1" s="38" t="s">
        <v>142</v>
      </c>
    </row>
    <row r="2" spans="1:8" ht="13.5" customHeight="1" x14ac:dyDescent="0.2">
      <c r="A2" s="40">
        <v>1</v>
      </c>
      <c r="B2" s="41" t="s">
        <v>4</v>
      </c>
      <c r="C2" s="41" t="s">
        <v>143</v>
      </c>
      <c r="D2" s="41" t="s">
        <v>143</v>
      </c>
      <c r="E2" s="40">
        <v>99690</v>
      </c>
      <c r="F2" s="40">
        <v>999999999</v>
      </c>
      <c r="G2" s="40">
        <v>0</v>
      </c>
      <c r="H2" s="41" t="s">
        <v>144</v>
      </c>
    </row>
    <row r="3" spans="1:8" ht="13.5" customHeight="1" x14ac:dyDescent="0.2">
      <c r="A3" s="40">
        <v>2</v>
      </c>
      <c r="B3" s="41" t="s">
        <v>4</v>
      </c>
      <c r="C3" s="41" t="s">
        <v>145</v>
      </c>
      <c r="D3" s="41" t="s">
        <v>146</v>
      </c>
      <c r="E3" s="40">
        <v>21382</v>
      </c>
      <c r="F3" s="40">
        <v>999999999</v>
      </c>
      <c r="G3" s="40">
        <v>0</v>
      </c>
      <c r="H3" s="41" t="s">
        <v>144</v>
      </c>
    </row>
    <row r="4" spans="1:8" ht="13.5" customHeight="1" x14ac:dyDescent="0.2">
      <c r="A4" s="40">
        <v>3</v>
      </c>
      <c r="B4" s="41" t="s">
        <v>4</v>
      </c>
      <c r="C4" s="41" t="s">
        <v>145</v>
      </c>
      <c r="D4" s="41" t="s">
        <v>147</v>
      </c>
      <c r="E4" s="40">
        <v>999999999</v>
      </c>
      <c r="F4" s="40">
        <v>999999999</v>
      </c>
      <c r="G4" s="40">
        <v>0</v>
      </c>
      <c r="H4" s="41" t="s">
        <v>144</v>
      </c>
    </row>
    <row r="5" spans="1:8" ht="13.5" customHeight="1" x14ac:dyDescent="0.2">
      <c r="A5" s="40">
        <v>4</v>
      </c>
      <c r="B5" s="41" t="s">
        <v>4</v>
      </c>
      <c r="C5" s="41" t="s">
        <v>145</v>
      </c>
      <c r="D5" s="41" t="s">
        <v>5</v>
      </c>
      <c r="E5" s="40">
        <v>131560</v>
      </c>
      <c r="F5" s="40">
        <v>999999999</v>
      </c>
      <c r="G5" s="40">
        <v>0</v>
      </c>
      <c r="H5" s="41" t="s">
        <v>144</v>
      </c>
    </row>
    <row r="6" spans="1:8" ht="13.5" customHeight="1" x14ac:dyDescent="0.2">
      <c r="A6" s="40">
        <v>5</v>
      </c>
      <c r="B6" s="41" t="s">
        <v>4</v>
      </c>
      <c r="C6" s="41" t="s">
        <v>148</v>
      </c>
      <c r="D6" s="41" t="s">
        <v>148</v>
      </c>
      <c r="E6" s="40">
        <v>999999999</v>
      </c>
      <c r="F6" s="40">
        <v>999999999</v>
      </c>
      <c r="G6" s="40">
        <v>0</v>
      </c>
      <c r="H6" s="41" t="s">
        <v>144</v>
      </c>
    </row>
    <row r="7" spans="1:8" ht="13.5" customHeight="1" x14ac:dyDescent="0.2">
      <c r="A7" s="40">
        <v>6</v>
      </c>
      <c r="B7" s="41" t="s">
        <v>4</v>
      </c>
      <c r="C7" s="41" t="s">
        <v>21</v>
      </c>
      <c r="D7" s="41" t="s">
        <v>21</v>
      </c>
      <c r="E7" s="40">
        <v>999999999</v>
      </c>
      <c r="F7" s="40">
        <v>999999999</v>
      </c>
      <c r="G7" s="40">
        <v>0</v>
      </c>
      <c r="H7" s="41" t="s">
        <v>144</v>
      </c>
    </row>
    <row r="8" spans="1:8" ht="13.5" customHeight="1" x14ac:dyDescent="0.2">
      <c r="A8" s="40">
        <v>7</v>
      </c>
      <c r="B8" s="41" t="s">
        <v>4</v>
      </c>
      <c r="C8" s="41" t="s">
        <v>24</v>
      </c>
      <c r="D8" s="41" t="s">
        <v>24</v>
      </c>
      <c r="E8" s="40">
        <v>0</v>
      </c>
      <c r="F8" s="40">
        <v>0</v>
      </c>
      <c r="G8" s="40">
        <v>0</v>
      </c>
      <c r="H8" s="41" t="s">
        <v>144</v>
      </c>
    </row>
    <row r="9" spans="1:8" ht="13.5" customHeight="1" x14ac:dyDescent="0.2">
      <c r="A9" s="40">
        <v>8</v>
      </c>
      <c r="B9" s="41" t="s">
        <v>4</v>
      </c>
      <c r="C9" s="41" t="s">
        <v>149</v>
      </c>
      <c r="D9" s="41" t="s">
        <v>5</v>
      </c>
      <c r="E9" s="40">
        <v>0</v>
      </c>
      <c r="F9" s="40">
        <v>0</v>
      </c>
      <c r="G9" s="40">
        <v>0</v>
      </c>
      <c r="H9" s="41" t="s">
        <v>144</v>
      </c>
    </row>
    <row r="10" spans="1:8" ht="13.5" customHeight="1" x14ac:dyDescent="0.2">
      <c r="A10" s="40">
        <v>9</v>
      </c>
      <c r="B10" s="41" t="s">
        <v>4</v>
      </c>
      <c r="C10" s="41" t="s">
        <v>200</v>
      </c>
      <c r="D10" s="41" t="s">
        <v>22</v>
      </c>
      <c r="E10" s="40">
        <v>1191</v>
      </c>
      <c r="F10" s="40">
        <v>999999999</v>
      </c>
      <c r="G10" s="40">
        <v>0</v>
      </c>
      <c r="H10" s="41" t="s">
        <v>144</v>
      </c>
    </row>
    <row r="11" spans="1:8" ht="13.5" customHeight="1" x14ac:dyDescent="0.2">
      <c r="A11" s="40">
        <v>10</v>
      </c>
      <c r="B11" s="41" t="s">
        <v>4</v>
      </c>
      <c r="C11" s="41" t="s">
        <v>200</v>
      </c>
      <c r="D11" s="41" t="s">
        <v>202</v>
      </c>
      <c r="E11" s="40">
        <v>8282</v>
      </c>
      <c r="F11" s="40">
        <v>999999999</v>
      </c>
      <c r="G11" s="40">
        <v>0</v>
      </c>
      <c r="H11" s="41" t="s">
        <v>144</v>
      </c>
    </row>
    <row r="12" spans="1:8" ht="13.5" customHeight="1" x14ac:dyDescent="0.2">
      <c r="A12" s="40">
        <v>11</v>
      </c>
      <c r="B12" s="41" t="s">
        <v>4</v>
      </c>
      <c r="C12" s="41" t="s">
        <v>200</v>
      </c>
      <c r="D12" s="41" t="s">
        <v>203</v>
      </c>
      <c r="E12" s="40">
        <v>969</v>
      </c>
      <c r="F12" s="40">
        <v>999999999</v>
      </c>
      <c r="G12" s="40">
        <v>0</v>
      </c>
      <c r="H12" s="41" t="s">
        <v>144</v>
      </c>
    </row>
    <row r="13" spans="1:8" ht="13.5" customHeight="1" x14ac:dyDescent="0.2">
      <c r="A13" s="40">
        <v>12</v>
      </c>
      <c r="B13" s="41" t="s">
        <v>4</v>
      </c>
      <c r="C13" s="41" t="s">
        <v>200</v>
      </c>
      <c r="D13" s="41" t="s">
        <v>204</v>
      </c>
      <c r="E13" s="40">
        <v>87697</v>
      </c>
      <c r="F13" s="40">
        <v>999999999</v>
      </c>
      <c r="G13" s="40">
        <v>0</v>
      </c>
      <c r="H13" s="41" t="s">
        <v>144</v>
      </c>
    </row>
    <row r="14" spans="1:8" ht="13.5" customHeight="1" x14ac:dyDescent="0.2">
      <c r="A14" s="40">
        <v>13</v>
      </c>
      <c r="B14" s="41" t="s">
        <v>4</v>
      </c>
      <c r="C14" s="41" t="s">
        <v>200</v>
      </c>
      <c r="D14" s="41" t="s">
        <v>205</v>
      </c>
      <c r="E14" s="40">
        <v>87932</v>
      </c>
      <c r="F14" s="40">
        <v>999999999</v>
      </c>
      <c r="G14" s="40">
        <v>0</v>
      </c>
      <c r="H14" s="41" t="s">
        <v>144</v>
      </c>
    </row>
    <row r="15" spans="1:8" ht="13.5" customHeight="1" x14ac:dyDescent="0.2">
      <c r="A15" s="40">
        <v>14</v>
      </c>
      <c r="B15" s="41" t="s">
        <v>4</v>
      </c>
      <c r="C15" s="41" t="s">
        <v>200</v>
      </c>
      <c r="D15" s="41" t="s">
        <v>5</v>
      </c>
      <c r="E15" s="40">
        <v>95337</v>
      </c>
      <c r="F15" s="40">
        <v>999999999</v>
      </c>
      <c r="G15" s="40">
        <v>0</v>
      </c>
      <c r="H15" s="41" t="s">
        <v>144</v>
      </c>
    </row>
    <row r="16" spans="1:8" ht="13.5" customHeight="1" x14ac:dyDescent="0.2">
      <c r="A16" s="40">
        <v>15</v>
      </c>
      <c r="B16" s="41" t="s">
        <v>4</v>
      </c>
      <c r="C16" s="41" t="s">
        <v>5</v>
      </c>
      <c r="D16" s="41" t="s">
        <v>5</v>
      </c>
      <c r="E16" s="40">
        <v>237626</v>
      </c>
      <c r="F16" s="40">
        <v>0</v>
      </c>
      <c r="G16" s="40">
        <v>0</v>
      </c>
      <c r="H16" s="41" t="s">
        <v>144</v>
      </c>
    </row>
    <row r="17" spans="1:8" ht="13.5" customHeight="1" x14ac:dyDescent="0.2">
      <c r="A17" s="40">
        <v>16</v>
      </c>
      <c r="B17" s="41" t="s">
        <v>7</v>
      </c>
      <c r="C17" s="41" t="s">
        <v>150</v>
      </c>
      <c r="D17" s="41" t="s">
        <v>150</v>
      </c>
      <c r="E17" s="40">
        <v>27456</v>
      </c>
      <c r="F17" s="40">
        <v>2295684</v>
      </c>
      <c r="G17" s="40"/>
      <c r="H17" s="41" t="s">
        <v>144</v>
      </c>
    </row>
    <row r="18" spans="1:8" ht="13.5" customHeight="1" x14ac:dyDescent="0.2">
      <c r="A18" s="40">
        <v>17</v>
      </c>
      <c r="B18" s="41" t="s">
        <v>7</v>
      </c>
      <c r="C18" s="41" t="s">
        <v>151</v>
      </c>
      <c r="D18" s="41" t="s">
        <v>151</v>
      </c>
      <c r="E18" s="40">
        <v>25678</v>
      </c>
      <c r="F18" s="40">
        <v>438838</v>
      </c>
      <c r="G18" s="40"/>
      <c r="H18" s="41" t="s">
        <v>144</v>
      </c>
    </row>
    <row r="19" spans="1:8" ht="13.5" customHeight="1" x14ac:dyDescent="0.2">
      <c r="A19" s="40">
        <v>18</v>
      </c>
      <c r="B19" s="41" t="s">
        <v>7</v>
      </c>
      <c r="C19" s="41" t="s">
        <v>152</v>
      </c>
      <c r="D19" s="41" t="s">
        <v>153</v>
      </c>
      <c r="E19" s="40">
        <v>3372</v>
      </c>
      <c r="F19" s="40">
        <v>15105</v>
      </c>
      <c r="G19" s="40"/>
      <c r="H19" s="41" t="s">
        <v>144</v>
      </c>
    </row>
    <row r="20" spans="1:8" ht="13.5" customHeight="1" x14ac:dyDescent="0.2">
      <c r="A20" s="40">
        <v>19</v>
      </c>
      <c r="B20" s="41" t="s">
        <v>7</v>
      </c>
      <c r="C20" s="41" t="s">
        <v>154</v>
      </c>
      <c r="D20" s="41" t="s">
        <v>154</v>
      </c>
      <c r="E20" s="40">
        <v>61899</v>
      </c>
      <c r="F20" s="40">
        <v>999999999</v>
      </c>
      <c r="G20" s="40"/>
      <c r="H20" s="41" t="s">
        <v>144</v>
      </c>
    </row>
    <row r="21" spans="1:8" ht="13.5" customHeight="1" x14ac:dyDescent="0.2">
      <c r="A21" s="40">
        <v>20</v>
      </c>
      <c r="B21" s="41" t="s">
        <v>7</v>
      </c>
      <c r="C21" s="41" t="s">
        <v>155</v>
      </c>
      <c r="D21" s="41" t="s">
        <v>155</v>
      </c>
      <c r="E21" s="40">
        <v>11998</v>
      </c>
      <c r="F21" s="40">
        <v>999999999</v>
      </c>
      <c r="G21" s="40"/>
      <c r="H21" s="41" t="s">
        <v>144</v>
      </c>
    </row>
    <row r="22" spans="1:8" ht="13.5" customHeight="1" x14ac:dyDescent="0.2">
      <c r="A22" s="40">
        <v>21</v>
      </c>
      <c r="B22" s="41" t="s">
        <v>7</v>
      </c>
      <c r="C22" s="41" t="s">
        <v>145</v>
      </c>
      <c r="D22" s="41" t="s">
        <v>145</v>
      </c>
      <c r="E22" s="40">
        <v>64998</v>
      </c>
      <c r="F22" s="40">
        <v>999999999</v>
      </c>
      <c r="G22" s="40"/>
      <c r="H22" s="41" t="s">
        <v>144</v>
      </c>
    </row>
    <row r="23" spans="1:8" ht="13.5" customHeight="1" x14ac:dyDescent="0.2">
      <c r="A23" s="40">
        <v>22</v>
      </c>
      <c r="B23" s="41" t="s">
        <v>7</v>
      </c>
      <c r="C23" s="41" t="s">
        <v>148</v>
      </c>
      <c r="D23" s="41" t="s">
        <v>156</v>
      </c>
      <c r="E23" s="40">
        <v>7221</v>
      </c>
      <c r="F23" s="40">
        <v>999999999</v>
      </c>
      <c r="G23" s="40">
        <v>0</v>
      </c>
      <c r="H23" s="41" t="s">
        <v>144</v>
      </c>
    </row>
    <row r="24" spans="1:8" ht="13.5" customHeight="1" x14ac:dyDescent="0.2">
      <c r="A24" s="40">
        <v>23</v>
      </c>
      <c r="B24" s="41" t="s">
        <v>7</v>
      </c>
      <c r="C24" s="41" t="s">
        <v>148</v>
      </c>
      <c r="D24" s="41" t="s">
        <v>5</v>
      </c>
      <c r="E24" s="40">
        <v>0</v>
      </c>
      <c r="F24" s="40">
        <v>999999999</v>
      </c>
      <c r="G24" s="40">
        <v>0</v>
      </c>
      <c r="H24" s="41" t="s">
        <v>144</v>
      </c>
    </row>
    <row r="25" spans="1:8" ht="13.5" customHeight="1" x14ac:dyDescent="0.2">
      <c r="A25" s="40">
        <v>24</v>
      </c>
      <c r="B25" s="41" t="s">
        <v>7</v>
      </c>
      <c r="C25" s="41" t="s">
        <v>200</v>
      </c>
      <c r="D25" s="41" t="s">
        <v>5</v>
      </c>
      <c r="E25" s="40">
        <v>15161</v>
      </c>
      <c r="F25" s="40">
        <v>999999999</v>
      </c>
      <c r="G25" s="40"/>
      <c r="H25" s="41" t="s">
        <v>144</v>
      </c>
    </row>
    <row r="26" spans="1:8" ht="13.5" customHeight="1" x14ac:dyDescent="0.2">
      <c r="A26" s="40">
        <v>25</v>
      </c>
      <c r="B26" s="41" t="s">
        <v>7</v>
      </c>
      <c r="C26" s="41" t="s">
        <v>5</v>
      </c>
      <c r="D26" s="41" t="s">
        <v>5</v>
      </c>
      <c r="E26" s="40">
        <v>100043</v>
      </c>
      <c r="F26" s="40">
        <v>999999999</v>
      </c>
      <c r="G26" s="40"/>
      <c r="H26" s="41" t="s">
        <v>144</v>
      </c>
    </row>
    <row r="27" spans="1:8" ht="13.5" customHeight="1" x14ac:dyDescent="0.2">
      <c r="A27" s="40">
        <v>26</v>
      </c>
      <c r="B27" s="41" t="s">
        <v>163</v>
      </c>
      <c r="C27" s="41" t="s">
        <v>210</v>
      </c>
      <c r="D27" s="41" t="s">
        <v>211</v>
      </c>
      <c r="E27" s="40">
        <v>199121</v>
      </c>
      <c r="F27" s="40">
        <v>999999999</v>
      </c>
      <c r="G27" s="40">
        <v>0</v>
      </c>
      <c r="H27" s="41" t="s">
        <v>144</v>
      </c>
    </row>
    <row r="28" spans="1:8" x14ac:dyDescent="0.2">
      <c r="A28" s="39">
        <v>100</v>
      </c>
      <c r="B28" s="39" t="s">
        <v>157</v>
      </c>
      <c r="C28" s="39" t="s">
        <v>157</v>
      </c>
      <c r="D28" s="39" t="s">
        <v>157</v>
      </c>
      <c r="G28" s="39">
        <v>8</v>
      </c>
      <c r="H28" s="39" t="s">
        <v>201</v>
      </c>
    </row>
  </sheetData>
  <phoneticPr fontId="1" type="noConversion"/>
  <pageMargins left="0.75" right="0.75" top="0.98425196850393704" bottom="0.98425196850393704" header="0" footer="0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zoomScaleNormal="215" zoomScaleSheetLayoutView="249" workbookViewId="0">
      <selection activeCell="D26" sqref="D26"/>
    </sheetView>
  </sheetViews>
  <sheetFormatPr defaultRowHeight="12.75" x14ac:dyDescent="0.2"/>
  <cols>
    <col min="1" max="1" width="3.5703125" style="54" customWidth="1"/>
    <col min="2" max="2" width="39" style="54" customWidth="1"/>
    <col min="3" max="3" width="36.28515625" style="54" customWidth="1"/>
    <col min="4" max="4" width="10.140625" style="54" customWidth="1"/>
    <col min="5" max="5" width="10.85546875" style="54" customWidth="1"/>
    <col min="6" max="6" width="12.85546875" style="54" customWidth="1"/>
    <col min="7" max="16384" width="9.140625" style="54"/>
  </cols>
  <sheetData>
    <row r="1" spans="1:6" ht="13.5" customHeight="1" x14ac:dyDescent="0.2">
      <c r="A1" s="53" t="s">
        <v>121</v>
      </c>
      <c r="B1" s="53" t="s">
        <v>191</v>
      </c>
      <c r="C1" s="53" t="s">
        <v>192</v>
      </c>
      <c r="D1" s="53" t="s">
        <v>122</v>
      </c>
      <c r="E1" s="53" t="s">
        <v>193</v>
      </c>
      <c r="F1" s="53" t="s">
        <v>9</v>
      </c>
    </row>
    <row r="2" spans="1:6" ht="13.5" customHeight="1" x14ac:dyDescent="0.2">
      <c r="A2" s="55">
        <v>1</v>
      </c>
      <c r="B2" s="56" t="s">
        <v>194</v>
      </c>
      <c r="C2" s="56" t="s">
        <v>194</v>
      </c>
      <c r="D2" s="55">
        <v>0</v>
      </c>
      <c r="E2" s="55" t="s">
        <v>144</v>
      </c>
      <c r="F2" s="55">
        <v>999999999</v>
      </c>
    </row>
    <row r="3" spans="1:6" ht="13.5" customHeight="1" x14ac:dyDescent="0.2">
      <c r="A3" s="55">
        <v>2</v>
      </c>
      <c r="B3" s="56" t="s">
        <v>195</v>
      </c>
      <c r="C3" s="56" t="s">
        <v>195</v>
      </c>
      <c r="D3" s="55">
        <v>0</v>
      </c>
      <c r="E3" s="55" t="s">
        <v>144</v>
      </c>
      <c r="F3" s="55">
        <v>999999999</v>
      </c>
    </row>
    <row r="4" spans="1:6" ht="13.5" customHeight="1" x14ac:dyDescent="0.2">
      <c r="A4" s="55">
        <v>3</v>
      </c>
      <c r="B4" s="56" t="s">
        <v>196</v>
      </c>
      <c r="C4" s="56" t="s">
        <v>197</v>
      </c>
      <c r="D4" s="55">
        <v>0</v>
      </c>
      <c r="E4" s="55" t="s">
        <v>144</v>
      </c>
      <c r="F4" s="55">
        <v>999999999</v>
      </c>
    </row>
    <row r="5" spans="1:6" ht="13.5" customHeight="1" x14ac:dyDescent="0.2">
      <c r="A5" s="55">
        <v>4</v>
      </c>
      <c r="B5" s="56" t="s">
        <v>196</v>
      </c>
      <c r="C5" s="56" t="s">
        <v>198</v>
      </c>
      <c r="D5" s="55">
        <v>0</v>
      </c>
      <c r="E5" s="55">
        <v>999999999</v>
      </c>
      <c r="F5" s="55" t="s">
        <v>144</v>
      </c>
    </row>
    <row r="6" spans="1:6" ht="13.5" customHeight="1" x14ac:dyDescent="0.2">
      <c r="A6" s="55">
        <v>5</v>
      </c>
      <c r="B6" s="56" t="s">
        <v>196</v>
      </c>
      <c r="C6" s="56" t="s">
        <v>15</v>
      </c>
      <c r="D6" s="55">
        <v>0</v>
      </c>
      <c r="E6" s="55" t="s">
        <v>144</v>
      </c>
      <c r="F6" s="55">
        <v>999999999</v>
      </c>
    </row>
    <row r="7" spans="1:6" ht="13.5" customHeight="1" x14ac:dyDescent="0.2">
      <c r="A7" s="55">
        <v>6</v>
      </c>
      <c r="B7" s="56" t="s">
        <v>5</v>
      </c>
      <c r="C7" s="56" t="s">
        <v>5</v>
      </c>
      <c r="D7" s="55">
        <v>77967</v>
      </c>
      <c r="E7" s="55" t="s">
        <v>144</v>
      </c>
      <c r="F7" s="55" t="s">
        <v>144</v>
      </c>
    </row>
  </sheetData>
  <phoneticPr fontId="13" type="noConversion"/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3">
    <pageSetUpPr fitToPage="1"/>
  </sheetPr>
  <dimension ref="A4:Q74"/>
  <sheetViews>
    <sheetView showGridLines="0" topLeftCell="A58" zoomScale="75" workbookViewId="0">
      <selection activeCell="B7" sqref="B7"/>
    </sheetView>
  </sheetViews>
  <sheetFormatPr defaultRowHeight="14.25" x14ac:dyDescent="0.2"/>
  <cols>
    <col min="1" max="1" width="23" customWidth="1"/>
    <col min="2" max="2" width="35.7109375" style="16" customWidth="1"/>
    <col min="3" max="3" width="8.7109375" style="70" customWidth="1"/>
    <col min="4" max="4" width="15.140625" customWidth="1"/>
    <col min="5" max="5" width="23.5703125" customWidth="1"/>
    <col min="6" max="6" width="14.5703125" style="73" customWidth="1"/>
    <col min="7" max="7" width="14.5703125" style="93" customWidth="1"/>
    <col min="8" max="9" width="15.7109375" style="67" customWidth="1"/>
    <col min="10" max="10" width="15.7109375" style="71" customWidth="1"/>
    <col min="11" max="12" width="15.7109375" style="67" customWidth="1"/>
    <col min="13" max="13" width="15.7109375" style="71" customWidth="1"/>
    <col min="14" max="15" width="15.7109375" style="67" customWidth="1"/>
    <col min="16" max="16" width="15.7109375" style="71" customWidth="1"/>
  </cols>
  <sheetData>
    <row r="4" spans="1:16" s="94" customFormat="1" ht="19.5" customHeight="1" x14ac:dyDescent="0.2">
      <c r="A4" s="330" t="s">
        <v>277</v>
      </c>
      <c r="B4" s="330"/>
      <c r="C4" s="330"/>
      <c r="D4" s="330"/>
      <c r="E4" s="330"/>
      <c r="F4" s="330"/>
      <c r="G4" s="330"/>
      <c r="M4" s="95"/>
      <c r="P4" s="95"/>
    </row>
    <row r="5" spans="1:16" s="94" customFormat="1" ht="15" customHeight="1" x14ac:dyDescent="0.25">
      <c r="A5" s="334" t="s">
        <v>286</v>
      </c>
      <c r="B5" s="334"/>
      <c r="C5" s="334"/>
      <c r="D5" s="334"/>
      <c r="E5" s="334"/>
      <c r="F5" s="334"/>
      <c r="G5" s="334"/>
      <c r="H5" s="180" t="s">
        <v>2</v>
      </c>
      <c r="I5" s="180"/>
      <c r="J5" s="181"/>
      <c r="K5" s="180"/>
      <c r="L5" s="180"/>
      <c r="M5" s="181"/>
      <c r="N5" s="180"/>
      <c r="O5" s="180"/>
      <c r="P5" s="181"/>
    </row>
    <row r="6" spans="1:16" s="99" customFormat="1" ht="15" customHeight="1" x14ac:dyDescent="0.25">
      <c r="A6" s="334" t="s">
        <v>294</v>
      </c>
      <c r="B6" s="334"/>
      <c r="C6" s="334"/>
      <c r="D6" s="334"/>
      <c r="E6" s="334"/>
      <c r="F6" s="334"/>
      <c r="G6" s="334"/>
    </row>
    <row r="7" spans="1:16" s="94" customFormat="1" ht="15" customHeight="1" x14ac:dyDescent="0.25">
      <c r="A7" s="98" t="s">
        <v>296</v>
      </c>
      <c r="B7" s="96"/>
      <c r="C7" s="96"/>
      <c r="D7" s="96"/>
      <c r="E7" s="96"/>
      <c r="F7" s="97"/>
      <c r="G7" s="97"/>
      <c r="H7" s="96" t="s">
        <v>2</v>
      </c>
      <c r="I7" s="96"/>
      <c r="J7" s="98"/>
      <c r="K7" s="96"/>
      <c r="L7" s="96"/>
      <c r="M7" s="98"/>
      <c r="N7" s="96"/>
      <c r="O7" s="96"/>
      <c r="P7" s="98"/>
    </row>
    <row r="8" spans="1:16" s="99" customFormat="1" ht="15" customHeight="1" x14ac:dyDescent="0.2">
      <c r="A8" s="100" t="s">
        <v>297</v>
      </c>
      <c r="B8" s="101"/>
      <c r="C8" s="101"/>
      <c r="D8" s="101"/>
      <c r="E8" s="101"/>
      <c r="F8" s="102"/>
      <c r="G8" s="102"/>
      <c r="K8" s="103"/>
      <c r="L8" s="103"/>
      <c r="M8" s="103"/>
      <c r="N8" s="103"/>
      <c r="O8" s="103"/>
      <c r="P8" s="103"/>
    </row>
    <row r="9" spans="1:16" ht="10.5" customHeight="1" x14ac:dyDescent="0.2">
      <c r="G9" s="130" t="s">
        <v>281</v>
      </c>
      <c r="J9" s="72"/>
      <c r="M9" s="72"/>
      <c r="P9" s="72"/>
    </row>
    <row r="10" spans="1:16" ht="10.5" customHeight="1" x14ac:dyDescent="0.2">
      <c r="G10" s="130" t="s">
        <v>280</v>
      </c>
      <c r="J10" s="72"/>
      <c r="M10" s="72"/>
      <c r="P10" s="72"/>
    </row>
    <row r="11" spans="1:16" ht="8.25" customHeight="1" x14ac:dyDescent="0.2">
      <c r="A11" s="85"/>
      <c r="B11" s="85"/>
      <c r="C11" s="85"/>
      <c r="D11" s="85"/>
      <c r="E11" s="85"/>
      <c r="F11" s="349"/>
      <c r="G11" s="349"/>
      <c r="H11" s="79"/>
      <c r="I11" s="79"/>
      <c r="J11" s="79"/>
      <c r="K11" s="79"/>
      <c r="L11" s="79"/>
      <c r="M11"/>
      <c r="N11"/>
      <c r="O11"/>
      <c r="P11"/>
    </row>
    <row r="12" spans="1:16" s="3" customFormat="1" ht="30" customHeight="1" x14ac:dyDescent="0.2">
      <c r="A12" s="307" t="s">
        <v>278</v>
      </c>
      <c r="B12" s="308"/>
      <c r="C12" s="311" t="s">
        <v>213</v>
      </c>
      <c r="D12" s="312"/>
      <c r="E12" s="313"/>
      <c r="F12" s="303" t="s">
        <v>269</v>
      </c>
      <c r="G12" s="305" t="s">
        <v>268</v>
      </c>
      <c r="H12" s="67"/>
      <c r="I12" s="67"/>
      <c r="J12" s="67"/>
      <c r="K12" s="67"/>
      <c r="L12" s="67"/>
    </row>
    <row r="13" spans="1:16" s="24" customFormat="1" ht="27" customHeight="1" x14ac:dyDescent="0.2">
      <c r="A13" s="309"/>
      <c r="B13" s="310"/>
      <c r="C13" s="137" t="s">
        <v>214</v>
      </c>
      <c r="D13" s="104" t="s">
        <v>215</v>
      </c>
      <c r="E13" s="105"/>
      <c r="F13" s="304"/>
      <c r="G13" s="306"/>
    </row>
    <row r="14" spans="1:16" s="24" customFormat="1" ht="30" customHeight="1" x14ac:dyDescent="0.2">
      <c r="A14" s="314" t="s">
        <v>216</v>
      </c>
      <c r="B14" s="315" t="s">
        <v>217</v>
      </c>
      <c r="C14" s="106" t="s">
        <v>218</v>
      </c>
      <c r="D14" s="317" t="s">
        <v>219</v>
      </c>
      <c r="E14" s="318"/>
      <c r="F14" s="155">
        <v>6353</v>
      </c>
      <c r="G14" s="182">
        <v>33693.625890000003</v>
      </c>
      <c r="H14" s="81"/>
      <c r="I14" s="81"/>
      <c r="J14" s="81"/>
      <c r="M14" s="74"/>
      <c r="N14" s="74"/>
    </row>
    <row r="15" spans="1:16" s="24" customFormat="1" ht="30" customHeight="1" x14ac:dyDescent="0.2">
      <c r="A15" s="314"/>
      <c r="B15" s="316"/>
      <c r="C15" s="107" t="s">
        <v>220</v>
      </c>
      <c r="D15" s="107" t="s">
        <v>221</v>
      </c>
      <c r="E15" s="108"/>
      <c r="F15" s="156">
        <v>1471</v>
      </c>
      <c r="G15" s="183">
        <v>11985.259699999999</v>
      </c>
      <c r="H15" s="81"/>
      <c r="I15" s="81"/>
      <c r="J15" s="81"/>
      <c r="M15" s="74"/>
      <c r="N15" s="74"/>
    </row>
    <row r="16" spans="1:16" s="4" customFormat="1" ht="30" customHeight="1" x14ac:dyDescent="0.2">
      <c r="A16" s="314"/>
      <c r="B16" s="120" t="s">
        <v>222</v>
      </c>
      <c r="C16" s="107" t="s">
        <v>223</v>
      </c>
      <c r="D16" s="107" t="s">
        <v>224</v>
      </c>
      <c r="E16" s="108"/>
      <c r="F16" s="156">
        <v>3066</v>
      </c>
      <c r="G16" s="183">
        <v>3958.6099599999998</v>
      </c>
      <c r="H16" s="81"/>
      <c r="I16" s="81"/>
      <c r="J16" s="81"/>
      <c r="K16" s="78"/>
      <c r="L16" s="78"/>
      <c r="M16" s="75"/>
      <c r="N16" s="75"/>
    </row>
    <row r="17" spans="1:14" s="4" customFormat="1" ht="30" customHeight="1" x14ac:dyDescent="0.2">
      <c r="A17" s="314"/>
      <c r="B17" s="133" t="s">
        <v>285</v>
      </c>
      <c r="C17" s="134" t="s">
        <v>284</v>
      </c>
      <c r="D17" s="132" t="s">
        <v>285</v>
      </c>
      <c r="E17" s="146"/>
      <c r="F17" s="156">
        <v>148</v>
      </c>
      <c r="G17" s="183">
        <v>626.11734000000001</v>
      </c>
      <c r="H17" s="81"/>
      <c r="I17" s="81"/>
      <c r="J17" s="81"/>
      <c r="K17" s="78"/>
      <c r="L17" s="78"/>
      <c r="M17" s="75"/>
      <c r="N17" s="75"/>
    </row>
    <row r="18" spans="1:14" s="4" customFormat="1" ht="30" customHeight="1" x14ac:dyDescent="0.2">
      <c r="A18" s="314"/>
      <c r="B18" s="319" t="s">
        <v>5</v>
      </c>
      <c r="C18" s="320"/>
      <c r="D18" s="320"/>
      <c r="E18" s="321"/>
      <c r="F18" s="176">
        <v>10564</v>
      </c>
      <c r="G18" s="184">
        <f>SUM(G14:G17)</f>
        <v>50263.612890000004</v>
      </c>
      <c r="H18" s="81"/>
      <c r="I18" s="81"/>
      <c r="J18" s="81"/>
      <c r="K18" s="78"/>
      <c r="L18" s="78"/>
      <c r="M18" s="75"/>
      <c r="N18" s="75"/>
    </row>
    <row r="19" spans="1:14" s="4" customFormat="1" ht="27.75" customHeight="1" x14ac:dyDescent="0.2">
      <c r="A19" s="340" t="s">
        <v>225</v>
      </c>
      <c r="B19" s="136" t="s">
        <v>226</v>
      </c>
      <c r="C19" s="106" t="s">
        <v>227</v>
      </c>
      <c r="D19" s="109" t="s">
        <v>228</v>
      </c>
      <c r="E19" s="131" t="s">
        <v>229</v>
      </c>
      <c r="F19" s="155">
        <v>4472</v>
      </c>
      <c r="G19" s="185">
        <v>5531.3872199999996</v>
      </c>
      <c r="H19" s="81"/>
      <c r="I19" s="81"/>
      <c r="J19" s="81"/>
      <c r="K19" s="78"/>
      <c r="L19" s="78"/>
      <c r="M19" s="75"/>
      <c r="N19" s="75"/>
    </row>
    <row r="20" spans="1:14" s="4" customFormat="1" ht="27.75" customHeight="1" x14ac:dyDescent="0.2">
      <c r="A20" s="314"/>
      <c r="B20" s="316" t="s">
        <v>230</v>
      </c>
      <c r="C20" s="107" t="s">
        <v>231</v>
      </c>
      <c r="D20" s="331" t="s">
        <v>228</v>
      </c>
      <c r="E20" s="108" t="s">
        <v>232</v>
      </c>
      <c r="F20" s="156">
        <v>767</v>
      </c>
      <c r="G20" s="186">
        <v>516.90764000000001</v>
      </c>
      <c r="H20" s="81"/>
      <c r="I20" s="81"/>
      <c r="J20" s="81"/>
      <c r="K20" s="78"/>
      <c r="L20" s="78"/>
      <c r="M20" s="75"/>
      <c r="N20" s="75"/>
    </row>
    <row r="21" spans="1:14" s="4" customFormat="1" ht="27.75" customHeight="1" x14ac:dyDescent="0.2">
      <c r="A21" s="314"/>
      <c r="B21" s="316"/>
      <c r="C21" s="107" t="s">
        <v>233</v>
      </c>
      <c r="D21" s="331"/>
      <c r="E21" s="108" t="s">
        <v>234</v>
      </c>
      <c r="F21" s="156">
        <v>16</v>
      </c>
      <c r="G21" s="186">
        <v>10.872</v>
      </c>
      <c r="H21" s="81"/>
      <c r="I21" s="81"/>
      <c r="J21" s="81"/>
      <c r="K21" s="78"/>
      <c r="L21" s="78"/>
      <c r="M21" s="75"/>
      <c r="N21" s="75"/>
    </row>
    <row r="22" spans="1:14" s="4" customFormat="1" ht="27.75" customHeight="1" x14ac:dyDescent="0.2">
      <c r="A22" s="314"/>
      <c r="B22" s="316"/>
      <c r="C22" s="107" t="s">
        <v>235</v>
      </c>
      <c r="D22" s="331" t="s">
        <v>236</v>
      </c>
      <c r="E22" s="111" t="s">
        <v>229</v>
      </c>
      <c r="F22" s="156">
        <v>34</v>
      </c>
      <c r="G22" s="186">
        <v>1490.9214999999999</v>
      </c>
      <c r="H22" s="81"/>
      <c r="I22" s="81"/>
      <c r="J22" s="81"/>
      <c r="K22" s="78"/>
      <c r="L22" s="78"/>
      <c r="M22" s="75"/>
      <c r="N22" s="75"/>
    </row>
    <row r="23" spans="1:14" s="4" customFormat="1" ht="27.75" customHeight="1" x14ac:dyDescent="0.2">
      <c r="A23" s="314"/>
      <c r="B23" s="316"/>
      <c r="C23" s="107" t="s">
        <v>237</v>
      </c>
      <c r="D23" s="331"/>
      <c r="E23" s="108" t="s">
        <v>234</v>
      </c>
      <c r="F23" s="156">
        <v>32</v>
      </c>
      <c r="G23" s="186">
        <v>280.47050000000002</v>
      </c>
      <c r="H23" s="81"/>
      <c r="I23" s="81"/>
      <c r="J23" s="81"/>
      <c r="K23" s="78"/>
      <c r="L23" s="78"/>
      <c r="M23" s="75"/>
      <c r="N23" s="75"/>
    </row>
    <row r="24" spans="1:14" s="4" customFormat="1" ht="27.75" customHeight="1" x14ac:dyDescent="0.2">
      <c r="A24" s="314"/>
      <c r="B24" s="316" t="s">
        <v>238</v>
      </c>
      <c r="C24" s="107" t="s">
        <v>239</v>
      </c>
      <c r="D24" s="331" t="s">
        <v>228</v>
      </c>
      <c r="E24" s="111" t="s">
        <v>232</v>
      </c>
      <c r="F24" s="156">
        <v>419</v>
      </c>
      <c r="G24" s="186">
        <v>608.23613999999998</v>
      </c>
      <c r="H24" s="81"/>
      <c r="I24" s="81"/>
      <c r="J24" s="81"/>
      <c r="K24" s="78"/>
      <c r="L24" s="78"/>
      <c r="M24" s="75"/>
      <c r="N24" s="75"/>
    </row>
    <row r="25" spans="1:14" s="4" customFormat="1" ht="27.75" customHeight="1" x14ac:dyDescent="0.2">
      <c r="A25" s="314"/>
      <c r="B25" s="316"/>
      <c r="C25" s="107" t="s">
        <v>240</v>
      </c>
      <c r="D25" s="331"/>
      <c r="E25" s="108" t="s">
        <v>234</v>
      </c>
      <c r="F25" s="156">
        <v>13</v>
      </c>
      <c r="G25" s="186">
        <v>13.304489999999999</v>
      </c>
      <c r="H25" s="81"/>
      <c r="I25" s="81"/>
      <c r="J25" s="81"/>
      <c r="K25" s="78"/>
      <c r="L25" s="78"/>
      <c r="M25" s="75"/>
      <c r="N25" s="75"/>
    </row>
    <row r="26" spans="1:14" s="4" customFormat="1" ht="27.75" customHeight="1" x14ac:dyDescent="0.2">
      <c r="A26" s="314"/>
      <c r="B26" s="316"/>
      <c r="C26" s="107" t="s">
        <v>241</v>
      </c>
      <c r="D26" s="110" t="s">
        <v>236</v>
      </c>
      <c r="E26" s="111" t="s">
        <v>234</v>
      </c>
      <c r="F26" s="156">
        <v>17</v>
      </c>
      <c r="G26" s="186">
        <v>82.537639999999996</v>
      </c>
      <c r="H26" s="81"/>
      <c r="I26" s="81"/>
      <c r="J26" s="81"/>
      <c r="K26" s="78"/>
      <c r="L26" s="78"/>
      <c r="M26" s="75"/>
      <c r="N26" s="75"/>
    </row>
    <row r="27" spans="1:14" s="4" customFormat="1" ht="27.75" customHeight="1" x14ac:dyDescent="0.2">
      <c r="A27" s="314"/>
      <c r="B27" s="316" t="s">
        <v>242</v>
      </c>
      <c r="C27" s="107" t="s">
        <v>243</v>
      </c>
      <c r="D27" s="331" t="s">
        <v>228</v>
      </c>
      <c r="E27" s="108" t="s">
        <v>232</v>
      </c>
      <c r="F27" s="156">
        <v>1784</v>
      </c>
      <c r="G27" s="186">
        <v>1390.2586200000001</v>
      </c>
      <c r="H27" s="81"/>
      <c r="I27" s="81"/>
      <c r="J27" s="81"/>
      <c r="K27" s="78"/>
      <c r="L27" s="78"/>
      <c r="M27" s="75"/>
      <c r="N27" s="75"/>
    </row>
    <row r="28" spans="1:14" s="4" customFormat="1" ht="27.75" customHeight="1" x14ac:dyDescent="0.2">
      <c r="A28" s="314"/>
      <c r="B28" s="316"/>
      <c r="C28" s="107" t="s">
        <v>244</v>
      </c>
      <c r="D28" s="331"/>
      <c r="E28" s="108" t="s">
        <v>234</v>
      </c>
      <c r="F28" s="156">
        <v>1</v>
      </c>
      <c r="G28" s="186">
        <v>6.5730000000000004</v>
      </c>
      <c r="H28" s="81"/>
      <c r="I28" s="81"/>
      <c r="J28" s="81"/>
      <c r="K28" s="78"/>
      <c r="L28" s="78"/>
      <c r="M28" s="75"/>
      <c r="N28" s="75"/>
    </row>
    <row r="29" spans="1:14" s="4" customFormat="1" ht="27.75" customHeight="1" x14ac:dyDescent="0.2">
      <c r="A29" s="314"/>
      <c r="B29" s="316" t="s">
        <v>245</v>
      </c>
      <c r="C29" s="107" t="s">
        <v>246</v>
      </c>
      <c r="D29" s="331" t="s">
        <v>228</v>
      </c>
      <c r="E29" s="108" t="s">
        <v>232</v>
      </c>
      <c r="F29" s="156">
        <v>291</v>
      </c>
      <c r="G29" s="186">
        <v>391.2439</v>
      </c>
      <c r="H29" s="81"/>
      <c r="I29" s="81"/>
      <c r="J29" s="81"/>
      <c r="K29" s="78"/>
      <c r="L29" s="78"/>
      <c r="M29" s="75"/>
      <c r="N29" s="75"/>
    </row>
    <row r="30" spans="1:14" s="4" customFormat="1" ht="27.75" customHeight="1" x14ac:dyDescent="0.2">
      <c r="A30" s="314"/>
      <c r="B30" s="316"/>
      <c r="C30" s="107" t="s">
        <v>247</v>
      </c>
      <c r="D30" s="331"/>
      <c r="E30" s="111" t="s">
        <v>234</v>
      </c>
      <c r="F30" s="156">
        <v>41</v>
      </c>
      <c r="G30" s="186">
        <v>56.490310000000001</v>
      </c>
      <c r="H30" s="81"/>
      <c r="I30" s="81"/>
      <c r="J30" s="81"/>
      <c r="K30" s="78"/>
      <c r="L30" s="78"/>
      <c r="M30" s="75"/>
      <c r="N30" s="75"/>
    </row>
    <row r="31" spans="1:14" s="4" customFormat="1" ht="27.75" customHeight="1" x14ac:dyDescent="0.2">
      <c r="A31" s="314"/>
      <c r="B31" s="316"/>
      <c r="C31" s="107" t="s">
        <v>248</v>
      </c>
      <c r="D31" s="331" t="s">
        <v>236</v>
      </c>
      <c r="E31" s="111" t="s">
        <v>232</v>
      </c>
      <c r="F31" s="156">
        <v>5</v>
      </c>
      <c r="G31" s="186">
        <v>116.26927000000001</v>
      </c>
      <c r="H31" s="81"/>
      <c r="I31" s="81"/>
      <c r="J31" s="81"/>
      <c r="K31" s="78"/>
      <c r="L31" s="78"/>
      <c r="M31" s="75"/>
      <c r="N31" s="75"/>
    </row>
    <row r="32" spans="1:14" s="4" customFormat="1" ht="27.75" customHeight="1" x14ac:dyDescent="0.2">
      <c r="A32" s="314"/>
      <c r="B32" s="316"/>
      <c r="C32" s="107" t="s">
        <v>249</v>
      </c>
      <c r="D32" s="331"/>
      <c r="E32" s="108" t="s">
        <v>234</v>
      </c>
      <c r="F32" s="156">
        <v>7</v>
      </c>
      <c r="G32" s="186">
        <v>39.005000000000003</v>
      </c>
      <c r="H32" s="81"/>
      <c r="I32" s="81"/>
      <c r="J32" s="81"/>
      <c r="K32" s="78"/>
      <c r="L32" s="78"/>
      <c r="M32" s="75"/>
      <c r="N32" s="75"/>
    </row>
    <row r="33" spans="1:14" s="4" customFormat="1" ht="27.75" customHeight="1" x14ac:dyDescent="0.2">
      <c r="A33" s="314"/>
      <c r="B33" s="316" t="s">
        <v>250</v>
      </c>
      <c r="C33" s="107" t="s">
        <v>251</v>
      </c>
      <c r="D33" s="331" t="s">
        <v>228</v>
      </c>
      <c r="E33" s="108" t="s">
        <v>232</v>
      </c>
      <c r="F33" s="156">
        <v>109</v>
      </c>
      <c r="G33" s="186">
        <v>152.67583999999999</v>
      </c>
      <c r="H33" s="81"/>
      <c r="I33" s="81"/>
      <c r="J33" s="81"/>
      <c r="K33" s="78"/>
      <c r="L33" s="78"/>
      <c r="M33" s="75"/>
      <c r="N33" s="75"/>
    </row>
    <row r="34" spans="1:14" s="4" customFormat="1" ht="27.75" customHeight="1" x14ac:dyDescent="0.2">
      <c r="A34" s="314"/>
      <c r="B34" s="316"/>
      <c r="C34" s="107" t="s">
        <v>252</v>
      </c>
      <c r="D34" s="331"/>
      <c r="E34" s="111" t="s">
        <v>234</v>
      </c>
      <c r="F34" s="156">
        <v>92</v>
      </c>
      <c r="G34" s="186">
        <v>315.90416999999997</v>
      </c>
      <c r="H34" s="81"/>
      <c r="I34" s="81"/>
      <c r="J34" s="81"/>
      <c r="K34" s="78"/>
      <c r="L34" s="78"/>
      <c r="M34" s="75"/>
      <c r="N34" s="75"/>
    </row>
    <row r="35" spans="1:14" s="4" customFormat="1" ht="27.75" customHeight="1" x14ac:dyDescent="0.2">
      <c r="A35" s="314"/>
      <c r="B35" s="344" t="s">
        <v>253</v>
      </c>
      <c r="C35" s="107" t="s">
        <v>254</v>
      </c>
      <c r="D35" s="331" t="s">
        <v>228</v>
      </c>
      <c r="E35" s="108" t="s">
        <v>232</v>
      </c>
      <c r="F35" s="156">
        <v>39</v>
      </c>
      <c r="G35" s="186">
        <v>61.083829999999999</v>
      </c>
      <c r="H35" s="81"/>
      <c r="I35" s="81"/>
      <c r="J35" s="81"/>
      <c r="K35" s="78"/>
      <c r="L35" s="78"/>
      <c r="M35" s="75"/>
      <c r="N35" s="75"/>
    </row>
    <row r="36" spans="1:14" s="4" customFormat="1" ht="27.75" customHeight="1" x14ac:dyDescent="0.2">
      <c r="A36" s="314"/>
      <c r="B36" s="345"/>
      <c r="C36" s="107" t="s">
        <v>255</v>
      </c>
      <c r="D36" s="331"/>
      <c r="E36" s="108" t="s">
        <v>234</v>
      </c>
      <c r="F36" s="156">
        <v>1</v>
      </c>
      <c r="G36" s="186">
        <v>1.026</v>
      </c>
      <c r="H36" s="81"/>
      <c r="I36" s="81"/>
      <c r="J36" s="81"/>
      <c r="K36" s="78"/>
      <c r="L36" s="78"/>
      <c r="M36" s="75"/>
      <c r="N36" s="75"/>
    </row>
    <row r="37" spans="1:14" s="4" customFormat="1" ht="27.75" customHeight="1" x14ac:dyDescent="0.2">
      <c r="A37" s="314"/>
      <c r="B37" s="346"/>
      <c r="C37" s="153" t="s">
        <v>293</v>
      </c>
      <c r="D37" s="154" t="s">
        <v>236</v>
      </c>
      <c r="E37" s="108" t="s">
        <v>234</v>
      </c>
      <c r="F37" s="156">
        <v>1</v>
      </c>
      <c r="G37" s="186">
        <v>10.6812</v>
      </c>
      <c r="H37" s="81"/>
      <c r="I37" s="81"/>
      <c r="J37" s="81"/>
      <c r="K37" s="78"/>
      <c r="L37" s="78"/>
      <c r="M37" s="75"/>
      <c r="N37" s="75"/>
    </row>
    <row r="38" spans="1:14" s="4" customFormat="1" ht="27.75" customHeight="1" x14ac:dyDescent="0.2">
      <c r="A38" s="314"/>
      <c r="B38" s="316" t="s">
        <v>256</v>
      </c>
      <c r="C38" s="107" t="s">
        <v>257</v>
      </c>
      <c r="D38" s="331" t="s">
        <v>228</v>
      </c>
      <c r="E38" s="108" t="s">
        <v>232</v>
      </c>
      <c r="F38" s="156">
        <v>158</v>
      </c>
      <c r="G38" s="186">
        <v>2006.8875</v>
      </c>
      <c r="H38" s="81"/>
      <c r="I38" s="81"/>
      <c r="J38" s="81"/>
      <c r="K38" s="78"/>
      <c r="L38" s="78"/>
      <c r="M38" s="75"/>
      <c r="N38" s="75"/>
    </row>
    <row r="39" spans="1:14" s="4" customFormat="1" ht="27.75" customHeight="1" x14ac:dyDescent="0.2">
      <c r="A39" s="314"/>
      <c r="B39" s="316"/>
      <c r="C39" s="107" t="s">
        <v>258</v>
      </c>
      <c r="D39" s="331"/>
      <c r="E39" s="111" t="s">
        <v>234</v>
      </c>
      <c r="F39" s="156">
        <v>1</v>
      </c>
      <c r="G39" s="186">
        <v>0.47889999999999999</v>
      </c>
      <c r="H39" s="81"/>
      <c r="I39" s="81"/>
      <c r="J39" s="81"/>
      <c r="K39" s="78"/>
      <c r="L39" s="78"/>
      <c r="M39" s="75"/>
      <c r="N39" s="75"/>
    </row>
    <row r="40" spans="1:14" s="4" customFormat="1" ht="27.75" customHeight="1" x14ac:dyDescent="0.2">
      <c r="A40" s="314"/>
      <c r="B40" s="316" t="s">
        <v>259</v>
      </c>
      <c r="C40" s="107" t="s">
        <v>260</v>
      </c>
      <c r="D40" s="331" t="s">
        <v>228</v>
      </c>
      <c r="E40" s="111" t="s">
        <v>232</v>
      </c>
      <c r="F40" s="156">
        <v>35</v>
      </c>
      <c r="G40" s="186">
        <v>189.28048999999999</v>
      </c>
      <c r="H40" s="81"/>
      <c r="I40" s="81"/>
      <c r="J40" s="81"/>
      <c r="K40" s="78"/>
      <c r="L40" s="78"/>
      <c r="M40" s="75"/>
      <c r="N40" s="75"/>
    </row>
    <row r="41" spans="1:14" s="4" customFormat="1" ht="27.75" customHeight="1" x14ac:dyDescent="0.2">
      <c r="A41" s="314"/>
      <c r="B41" s="316"/>
      <c r="C41" s="107" t="s">
        <v>261</v>
      </c>
      <c r="D41" s="331"/>
      <c r="E41" s="108" t="s">
        <v>234</v>
      </c>
      <c r="F41" s="156">
        <v>19</v>
      </c>
      <c r="G41" s="186">
        <v>50.033910000000006</v>
      </c>
      <c r="H41" s="81"/>
      <c r="I41" s="81"/>
      <c r="J41" s="81"/>
      <c r="K41" s="78"/>
      <c r="L41" s="78"/>
      <c r="M41" s="75"/>
      <c r="N41" s="75"/>
    </row>
    <row r="42" spans="1:14" s="4" customFormat="1" ht="27.75" customHeight="1" x14ac:dyDescent="0.2">
      <c r="A42" s="314"/>
      <c r="B42" s="347" t="s">
        <v>292</v>
      </c>
      <c r="C42" s="107" t="s">
        <v>290</v>
      </c>
      <c r="D42" s="331" t="s">
        <v>228</v>
      </c>
      <c r="E42" s="111" t="s">
        <v>232</v>
      </c>
      <c r="F42" s="156">
        <v>34</v>
      </c>
      <c r="G42" s="186">
        <v>182.07589999999999</v>
      </c>
      <c r="H42" s="81"/>
      <c r="I42" s="81"/>
      <c r="J42" s="81"/>
      <c r="K42" s="78"/>
      <c r="L42" s="78"/>
      <c r="M42" s="75"/>
      <c r="N42" s="75"/>
    </row>
    <row r="43" spans="1:14" s="4" customFormat="1" ht="27.75" customHeight="1" x14ac:dyDescent="0.2">
      <c r="A43" s="314"/>
      <c r="B43" s="348"/>
      <c r="C43" s="107" t="s">
        <v>291</v>
      </c>
      <c r="D43" s="331"/>
      <c r="E43" s="108" t="s">
        <v>234</v>
      </c>
      <c r="F43" s="156">
        <v>18</v>
      </c>
      <c r="G43" s="186">
        <v>26.186150000000001</v>
      </c>
      <c r="H43" s="81"/>
      <c r="I43" s="81"/>
      <c r="J43" s="81"/>
      <c r="K43" s="78"/>
      <c r="L43" s="78"/>
      <c r="M43" s="75"/>
      <c r="N43" s="75"/>
    </row>
    <row r="44" spans="1:14" s="4" customFormat="1" ht="27.75" customHeight="1" x14ac:dyDescent="0.2">
      <c r="A44" s="314"/>
      <c r="B44" s="342" t="s">
        <v>287</v>
      </c>
      <c r="C44" s="107" t="s">
        <v>288</v>
      </c>
      <c r="D44" s="331" t="s">
        <v>228</v>
      </c>
      <c r="E44" s="111" t="s">
        <v>232</v>
      </c>
      <c r="F44" s="156">
        <v>76</v>
      </c>
      <c r="G44" s="186">
        <v>62.082910000000005</v>
      </c>
      <c r="H44" s="81"/>
      <c r="I44" s="81"/>
      <c r="J44" s="81"/>
      <c r="K44" s="78"/>
      <c r="L44" s="78"/>
      <c r="M44" s="75"/>
      <c r="N44" s="75"/>
    </row>
    <row r="45" spans="1:14" s="4" customFormat="1" ht="27.75" customHeight="1" x14ac:dyDescent="0.2">
      <c r="A45" s="314"/>
      <c r="B45" s="343"/>
      <c r="C45" s="107" t="s">
        <v>289</v>
      </c>
      <c r="D45" s="331"/>
      <c r="E45" s="108" t="s">
        <v>234</v>
      </c>
      <c r="F45" s="156">
        <v>25</v>
      </c>
      <c r="G45" s="186">
        <v>28.999740000000003</v>
      </c>
      <c r="H45" s="81"/>
      <c r="I45" s="81"/>
      <c r="J45" s="81"/>
      <c r="K45" s="78"/>
      <c r="L45" s="78"/>
      <c r="M45" s="75"/>
      <c r="N45" s="75"/>
    </row>
    <row r="46" spans="1:14" s="4" customFormat="1" ht="27.75" customHeight="1" x14ac:dyDescent="0.2">
      <c r="A46" s="341"/>
      <c r="B46" s="135" t="s">
        <v>5</v>
      </c>
      <c r="C46" s="115"/>
      <c r="D46" s="116"/>
      <c r="E46" s="117"/>
      <c r="F46" s="188">
        <v>8342</v>
      </c>
      <c r="G46" s="187">
        <f>SUM(G19:G45)</f>
        <v>13621.873769999998</v>
      </c>
      <c r="H46" s="81"/>
      <c r="I46" s="174"/>
      <c r="J46" s="81"/>
      <c r="K46" s="78"/>
      <c r="L46" s="78"/>
      <c r="M46" s="75"/>
      <c r="N46" s="75"/>
    </row>
    <row r="47" spans="1:14" s="4" customFormat="1" ht="30" customHeight="1" x14ac:dyDescent="0.2">
      <c r="A47" s="112" t="s">
        <v>262</v>
      </c>
      <c r="B47" s="112"/>
      <c r="C47" s="113"/>
      <c r="D47" s="114"/>
      <c r="E47" s="114"/>
      <c r="F47" s="189">
        <v>17747</v>
      </c>
      <c r="G47" s="190">
        <f>+G46+G18</f>
        <v>63885.486660000002</v>
      </c>
      <c r="H47" s="81"/>
      <c r="I47" s="81"/>
      <c r="J47" s="81"/>
      <c r="K47" s="78"/>
      <c r="L47" s="78"/>
      <c r="M47" s="75"/>
      <c r="N47" s="75"/>
    </row>
    <row r="48" spans="1:14" ht="6" customHeight="1" x14ac:dyDescent="0.2">
      <c r="A48" s="85"/>
      <c r="B48" s="91"/>
      <c r="C48" s="92"/>
      <c r="D48" s="85"/>
      <c r="E48" s="85"/>
      <c r="F48" s="157"/>
      <c r="G48" s="158"/>
      <c r="I48" s="80"/>
      <c r="M48" s="77"/>
      <c r="N48" s="76"/>
    </row>
    <row r="49" spans="1:17" s="85" customFormat="1" ht="30" customHeight="1" x14ac:dyDescent="0.2">
      <c r="A49" s="335" t="s">
        <v>282</v>
      </c>
      <c r="B49" s="140" t="s">
        <v>55</v>
      </c>
      <c r="C49" s="141"/>
      <c r="D49" s="138"/>
      <c r="E49" s="139"/>
      <c r="F49" s="155">
        <v>75</v>
      </c>
      <c r="G49" s="159">
        <v>66.86175999999999</v>
      </c>
      <c r="H49" s="82"/>
      <c r="I49" s="82"/>
      <c r="J49" s="83"/>
      <c r="K49" s="83"/>
      <c r="L49" s="83"/>
      <c r="M49" s="83"/>
      <c r="N49" s="83"/>
      <c r="O49" s="84"/>
      <c r="P49" s="84"/>
      <c r="Q49" s="84"/>
    </row>
    <row r="50" spans="1:17" s="85" customFormat="1" ht="30" customHeight="1" x14ac:dyDescent="0.2">
      <c r="A50" s="336"/>
      <c r="B50" s="142" t="s">
        <v>108</v>
      </c>
      <c r="C50" s="143"/>
      <c r="D50" s="144"/>
      <c r="E50" s="145"/>
      <c r="F50" s="156">
        <v>2169</v>
      </c>
      <c r="G50" s="160">
        <v>494.66409000000004</v>
      </c>
      <c r="H50" s="82"/>
      <c r="I50" s="82"/>
      <c r="J50" s="83"/>
      <c r="K50" s="83"/>
      <c r="L50" s="83"/>
      <c r="M50" s="83"/>
      <c r="N50" s="83"/>
      <c r="O50" s="84"/>
      <c r="P50" s="84"/>
      <c r="Q50" s="84"/>
    </row>
    <row r="51" spans="1:17" s="85" customFormat="1" ht="30" customHeight="1" x14ac:dyDescent="0.2">
      <c r="A51" s="337"/>
      <c r="B51" s="149" t="s">
        <v>5</v>
      </c>
      <c r="D51" s="147"/>
      <c r="E51" s="148"/>
      <c r="F51" s="161">
        <v>2206</v>
      </c>
      <c r="G51" s="162">
        <f>SUM(G49:G50)</f>
        <v>561.52584999999999</v>
      </c>
      <c r="H51" s="82"/>
      <c r="I51" s="82"/>
      <c r="J51" s="83"/>
      <c r="K51" s="83"/>
      <c r="L51" s="83"/>
      <c r="M51" s="83"/>
      <c r="N51" s="83"/>
      <c r="O51" s="84"/>
      <c r="P51" s="84"/>
      <c r="Q51" s="84"/>
    </row>
    <row r="52" spans="1:17" s="85" customFormat="1" ht="30" customHeight="1" x14ac:dyDescent="0.2">
      <c r="A52" s="338" t="s">
        <v>283</v>
      </c>
      <c r="B52" s="298"/>
      <c r="C52" s="338"/>
      <c r="D52" s="338"/>
      <c r="E52" s="339"/>
      <c r="F52" s="178">
        <v>3</v>
      </c>
      <c r="G52" s="179">
        <v>43.93</v>
      </c>
      <c r="H52" s="82"/>
      <c r="I52" s="82"/>
      <c r="J52" s="83"/>
      <c r="K52" s="83"/>
      <c r="L52" s="83"/>
      <c r="M52" s="83"/>
      <c r="N52" s="83"/>
      <c r="O52" s="84"/>
      <c r="P52" s="84"/>
      <c r="Q52" s="84"/>
    </row>
    <row r="53" spans="1:17" s="85" customFormat="1" ht="30" customHeight="1" x14ac:dyDescent="0.2">
      <c r="A53" s="118" t="s">
        <v>270</v>
      </c>
      <c r="B53" s="119"/>
      <c r="C53" s="119"/>
      <c r="D53" s="119"/>
      <c r="E53" s="152"/>
      <c r="F53" s="163">
        <v>2209</v>
      </c>
      <c r="G53" s="164">
        <f>+G52+G51</f>
        <v>605.45584999999994</v>
      </c>
      <c r="H53" s="82"/>
      <c r="I53" s="82"/>
      <c r="J53" s="83"/>
      <c r="K53" s="83"/>
      <c r="L53" s="83"/>
      <c r="M53" s="83"/>
      <c r="N53" s="83"/>
      <c r="O53" s="84"/>
      <c r="P53" s="84"/>
      <c r="Q53" s="84"/>
    </row>
    <row r="54" spans="1:17" s="85" customFormat="1" ht="6" customHeight="1" x14ac:dyDescent="0.2">
      <c r="A54" s="89"/>
      <c r="B54" s="87"/>
      <c r="F54" s="165"/>
      <c r="G54" s="166"/>
      <c r="H54" s="82"/>
      <c r="I54" s="82"/>
      <c r="J54" s="83"/>
      <c r="K54" s="83"/>
      <c r="L54" s="83"/>
      <c r="M54" s="83"/>
      <c r="N54" s="83"/>
      <c r="O54" s="84"/>
      <c r="P54" s="84"/>
      <c r="Q54" s="84"/>
    </row>
    <row r="55" spans="1:17" s="85" customFormat="1" ht="30" customHeight="1" x14ac:dyDescent="0.2">
      <c r="A55" s="332" t="s">
        <v>273</v>
      </c>
      <c r="B55" s="121" t="s">
        <v>55</v>
      </c>
      <c r="C55" s="122"/>
      <c r="D55" s="122"/>
      <c r="E55" s="123"/>
      <c r="F55" s="155">
        <v>34</v>
      </c>
      <c r="G55" s="159">
        <v>75.429380000000009</v>
      </c>
      <c r="H55" s="195"/>
      <c r="I55" s="82"/>
      <c r="J55" s="83"/>
      <c r="K55" s="83"/>
      <c r="L55" s="83"/>
      <c r="M55" s="83"/>
      <c r="N55" s="83"/>
      <c r="O55" s="84"/>
      <c r="P55" s="84"/>
      <c r="Q55" s="84"/>
    </row>
    <row r="56" spans="1:17" s="85" customFormat="1" ht="30" customHeight="1" x14ac:dyDescent="0.2">
      <c r="A56" s="328"/>
      <c r="B56" s="327" t="s">
        <v>110</v>
      </c>
      <c r="C56" s="328"/>
      <c r="D56" s="328"/>
      <c r="E56" s="329"/>
      <c r="F56" s="156">
        <v>1418</v>
      </c>
      <c r="G56" s="160">
        <f>7521.89607+9.96265</f>
        <v>7531.8587200000002</v>
      </c>
      <c r="H56" s="196"/>
      <c r="I56" s="82"/>
      <c r="J56" s="83"/>
      <c r="K56" s="83"/>
      <c r="L56" s="83"/>
      <c r="M56" s="83"/>
      <c r="N56" s="83"/>
      <c r="O56" s="84"/>
      <c r="P56" s="84"/>
      <c r="Q56" s="84"/>
    </row>
    <row r="57" spans="1:17" s="85" customFormat="1" ht="30" customHeight="1" x14ac:dyDescent="0.2">
      <c r="A57" s="328"/>
      <c r="B57" s="327" t="s">
        <v>111</v>
      </c>
      <c r="C57" s="328"/>
      <c r="D57" s="328"/>
      <c r="E57" s="329"/>
      <c r="F57" s="156">
        <v>1</v>
      </c>
      <c r="G57" s="160">
        <v>88.296000000000006</v>
      </c>
      <c r="H57" s="196"/>
      <c r="I57" s="82"/>
      <c r="J57" s="83"/>
      <c r="K57" s="197"/>
      <c r="L57" s="197"/>
      <c r="M57" s="83"/>
      <c r="N57" s="83"/>
      <c r="O57" s="84"/>
      <c r="P57" s="84"/>
      <c r="Q57" s="84"/>
    </row>
    <row r="58" spans="1:17" s="85" customFormat="1" ht="30" customHeight="1" x14ac:dyDescent="0.2">
      <c r="A58" s="328"/>
      <c r="B58" s="126" t="s">
        <v>5</v>
      </c>
      <c r="C58" s="124"/>
      <c r="D58" s="124"/>
      <c r="E58" s="125"/>
      <c r="F58" s="161">
        <v>1443</v>
      </c>
      <c r="G58" s="162">
        <f>SUM(G55:G57)</f>
        <v>7695.5841</v>
      </c>
      <c r="H58" s="196"/>
      <c r="I58" s="82"/>
      <c r="J58" s="83"/>
      <c r="K58" s="198"/>
      <c r="L58" s="198"/>
      <c r="M58" s="83"/>
      <c r="N58" s="83"/>
      <c r="O58" s="84"/>
      <c r="P58" s="84"/>
      <c r="Q58" s="84"/>
    </row>
    <row r="59" spans="1:17" s="85" customFormat="1" ht="30" customHeight="1" x14ac:dyDescent="0.2">
      <c r="A59" s="328" t="s">
        <v>274</v>
      </c>
      <c r="B59" s="327" t="s">
        <v>112</v>
      </c>
      <c r="C59" s="328"/>
      <c r="D59" s="328"/>
      <c r="E59" s="329"/>
      <c r="F59" s="156">
        <v>287</v>
      </c>
      <c r="G59" s="160">
        <f>194.22144+0.054</f>
        <v>194.27544</v>
      </c>
      <c r="H59" s="196"/>
      <c r="I59" s="82"/>
      <c r="J59" s="83"/>
      <c r="K59" s="199"/>
      <c r="L59" s="200"/>
      <c r="M59" s="83"/>
      <c r="N59" s="83"/>
      <c r="O59" s="84"/>
      <c r="P59" s="84"/>
      <c r="Q59" s="84"/>
    </row>
    <row r="60" spans="1:17" s="85" customFormat="1" ht="30" customHeight="1" x14ac:dyDescent="0.2">
      <c r="A60" s="328"/>
      <c r="B60" s="327" t="s">
        <v>272</v>
      </c>
      <c r="C60" s="328"/>
      <c r="D60" s="328"/>
      <c r="E60" s="329"/>
      <c r="F60" s="156">
        <v>117</v>
      </c>
      <c r="G60" s="160">
        <v>76.397480000000002</v>
      </c>
      <c r="H60" s="196"/>
      <c r="I60" s="82"/>
      <c r="J60" s="83"/>
      <c r="K60" s="199"/>
      <c r="L60" s="200"/>
      <c r="M60" s="83"/>
      <c r="N60" s="83"/>
      <c r="O60" s="84"/>
      <c r="P60" s="84"/>
      <c r="Q60" s="84"/>
    </row>
    <row r="61" spans="1:17" s="85" customFormat="1" ht="30" customHeight="1" x14ac:dyDescent="0.2">
      <c r="A61" s="328"/>
      <c r="B61" s="327" t="s">
        <v>279</v>
      </c>
      <c r="C61" s="328"/>
      <c r="D61" s="328"/>
      <c r="E61" s="329"/>
      <c r="F61" s="156">
        <v>181</v>
      </c>
      <c r="G61" s="160">
        <v>160.52799999999999</v>
      </c>
      <c r="H61" s="196"/>
      <c r="I61" s="82"/>
      <c r="J61" s="83"/>
      <c r="K61" s="199"/>
      <c r="L61" s="200"/>
      <c r="M61" s="83"/>
      <c r="N61" s="83"/>
      <c r="O61" s="84"/>
      <c r="P61" s="84"/>
      <c r="Q61" s="84"/>
    </row>
    <row r="62" spans="1:17" s="85" customFormat="1" ht="30" customHeight="1" x14ac:dyDescent="0.2">
      <c r="A62" s="328"/>
      <c r="B62" s="327" t="s">
        <v>119</v>
      </c>
      <c r="C62" s="328"/>
      <c r="D62" s="328"/>
      <c r="E62" s="329"/>
      <c r="F62" s="156">
        <v>127</v>
      </c>
      <c r="G62" s="160">
        <f>141.37418+46.9</f>
        <v>188.27418</v>
      </c>
      <c r="H62" s="196"/>
      <c r="I62" s="82"/>
      <c r="J62" s="83"/>
      <c r="K62" s="199"/>
      <c r="L62" s="200"/>
      <c r="M62" s="83"/>
      <c r="N62" s="83"/>
      <c r="O62" s="84"/>
      <c r="P62" s="84"/>
      <c r="Q62" s="84"/>
    </row>
    <row r="63" spans="1:17" s="85" customFormat="1" ht="30" customHeight="1" x14ac:dyDescent="0.2">
      <c r="A63" s="333"/>
      <c r="B63" s="127" t="s">
        <v>5</v>
      </c>
      <c r="C63" s="128"/>
      <c r="D63" s="128"/>
      <c r="E63" s="129"/>
      <c r="F63" s="167">
        <v>676</v>
      </c>
      <c r="G63" s="168">
        <f>SUM(G59:G62)</f>
        <v>619.4751</v>
      </c>
      <c r="H63" s="82"/>
      <c r="I63" s="82"/>
      <c r="J63" s="83"/>
      <c r="K63" s="199"/>
      <c r="L63" s="200"/>
      <c r="M63" s="83"/>
      <c r="N63" s="83"/>
      <c r="O63" s="84"/>
      <c r="P63" s="84"/>
      <c r="Q63" s="84"/>
    </row>
    <row r="64" spans="1:17" s="85" customFormat="1" ht="25.5" hidden="1" customHeight="1" x14ac:dyDescent="0.2">
      <c r="A64" s="324" t="s">
        <v>275</v>
      </c>
      <c r="B64" s="325"/>
      <c r="C64" s="325"/>
      <c r="D64" s="325"/>
      <c r="E64" s="326"/>
      <c r="F64" s="169">
        <v>0</v>
      </c>
      <c r="G64" s="170">
        <v>0</v>
      </c>
      <c r="H64" s="82"/>
      <c r="I64" s="82"/>
      <c r="J64" s="83"/>
      <c r="K64" s="199"/>
      <c r="L64" s="200"/>
      <c r="M64" s="83"/>
      <c r="N64" s="83"/>
      <c r="O64" s="84"/>
      <c r="P64" s="84"/>
      <c r="Q64" s="84"/>
    </row>
    <row r="65" spans="1:17" s="85" customFormat="1" ht="29.25" customHeight="1" x14ac:dyDescent="0.2">
      <c r="A65" s="299" t="s">
        <v>295</v>
      </c>
      <c r="B65" s="299"/>
      <c r="C65" s="299"/>
      <c r="D65" s="299"/>
      <c r="E65" s="299"/>
      <c r="F65" s="191">
        <v>9</v>
      </c>
      <c r="G65" s="192">
        <v>79.623000000000005</v>
      </c>
      <c r="H65" s="82"/>
      <c r="I65" s="82"/>
      <c r="J65" s="83"/>
      <c r="K65" s="199"/>
      <c r="L65" s="200"/>
      <c r="M65" s="83"/>
      <c r="N65" s="83"/>
      <c r="O65" s="84"/>
      <c r="P65" s="84"/>
      <c r="Q65" s="84"/>
    </row>
    <row r="66" spans="1:17" s="85" customFormat="1" ht="30" customHeight="1" x14ac:dyDescent="0.2">
      <c r="A66" s="298" t="s">
        <v>283</v>
      </c>
      <c r="B66" s="298"/>
      <c r="C66" s="298"/>
      <c r="D66" s="298"/>
      <c r="E66" s="298"/>
      <c r="F66" s="193">
        <v>10</v>
      </c>
      <c r="G66" s="194">
        <v>52.858499999999999</v>
      </c>
      <c r="H66" s="82"/>
      <c r="I66" s="82"/>
      <c r="J66" s="83"/>
      <c r="K66" s="199"/>
      <c r="L66" s="200"/>
      <c r="M66" s="83"/>
      <c r="N66" s="83"/>
      <c r="O66" s="84"/>
      <c r="P66" s="84"/>
      <c r="Q66" s="84"/>
    </row>
    <row r="67" spans="1:17" s="85" customFormat="1" ht="30" customHeight="1" x14ac:dyDescent="0.2">
      <c r="A67" s="322" t="s">
        <v>271</v>
      </c>
      <c r="B67" s="322"/>
      <c r="C67" s="322"/>
      <c r="D67" s="322"/>
      <c r="E67" s="323"/>
      <c r="F67" s="176">
        <v>1943</v>
      </c>
      <c r="G67" s="177">
        <f>G63+G58+G65+G66</f>
        <v>8447.5406999999996</v>
      </c>
      <c r="H67" s="82"/>
      <c r="I67" s="82"/>
      <c r="J67" s="83"/>
      <c r="K67" s="197"/>
      <c r="L67" s="200"/>
      <c r="M67" s="83"/>
      <c r="N67" s="83"/>
      <c r="O67" s="84"/>
      <c r="P67" s="84"/>
      <c r="Q67" s="84"/>
    </row>
    <row r="68" spans="1:17" s="88" customFormat="1" ht="6" customHeight="1" x14ac:dyDescent="0.2">
      <c r="A68" s="86"/>
      <c r="B68" s="87"/>
      <c r="F68" s="171"/>
      <c r="G68" s="171"/>
      <c r="H68" s="82"/>
      <c r="I68" s="82"/>
      <c r="J68" s="83"/>
      <c r="K68" s="197"/>
      <c r="L68" s="197"/>
      <c r="M68" s="83"/>
      <c r="N68" s="83"/>
      <c r="O68" s="84"/>
      <c r="P68" s="84"/>
      <c r="Q68" s="84"/>
    </row>
    <row r="69" spans="1:17" s="85" customFormat="1" ht="30" customHeight="1" x14ac:dyDescent="0.2">
      <c r="A69" s="300" t="s">
        <v>276</v>
      </c>
      <c r="B69" s="301"/>
      <c r="C69" s="301"/>
      <c r="D69" s="301"/>
      <c r="E69" s="302"/>
      <c r="F69" s="172">
        <f>+F67+F53+F47</f>
        <v>21899</v>
      </c>
      <c r="G69" s="173">
        <f>+G67+G53+G47</f>
        <v>72938.483210000006</v>
      </c>
      <c r="H69" s="82"/>
      <c r="I69" s="82"/>
      <c r="J69" s="83"/>
      <c r="K69" s="197"/>
      <c r="L69" s="197"/>
      <c r="M69" s="83"/>
      <c r="N69" s="83"/>
      <c r="O69" s="84"/>
      <c r="P69" s="84"/>
      <c r="Q69" s="84"/>
    </row>
    <row r="70" spans="1:17" x14ac:dyDescent="0.2">
      <c r="A70" s="90"/>
      <c r="K70" s="157"/>
      <c r="L70" s="157"/>
    </row>
    <row r="71" spans="1:17" x14ac:dyDescent="0.2">
      <c r="K71" s="157"/>
      <c r="L71" s="157"/>
    </row>
    <row r="72" spans="1:17" x14ac:dyDescent="0.2">
      <c r="F72" s="175"/>
      <c r="K72" s="157"/>
      <c r="L72" s="157"/>
    </row>
    <row r="73" spans="1:17" x14ac:dyDescent="0.2">
      <c r="F73" s="175"/>
      <c r="K73" s="157"/>
      <c r="L73" s="157"/>
    </row>
    <row r="74" spans="1:17" x14ac:dyDescent="0.2">
      <c r="E74" s="82"/>
    </row>
  </sheetData>
  <mergeCells count="50">
    <mergeCell ref="A5:G5"/>
    <mergeCell ref="F11:G11"/>
    <mergeCell ref="B27:B28"/>
    <mergeCell ref="D27:D28"/>
    <mergeCell ref="B29:B32"/>
    <mergeCell ref="D35:D36"/>
    <mergeCell ref="A19:A46"/>
    <mergeCell ref="B20:B23"/>
    <mergeCell ref="D29:D30"/>
    <mergeCell ref="D40:D41"/>
    <mergeCell ref="B40:B41"/>
    <mergeCell ref="B38:B39"/>
    <mergeCell ref="D38:D39"/>
    <mergeCell ref="B44:B45"/>
    <mergeCell ref="B35:B37"/>
    <mergeCell ref="B42:B43"/>
    <mergeCell ref="D42:D43"/>
    <mergeCell ref="D33:D34"/>
    <mergeCell ref="B62:E62"/>
    <mergeCell ref="B59:E59"/>
    <mergeCell ref="A4:G4"/>
    <mergeCell ref="D22:D23"/>
    <mergeCell ref="B24:B26"/>
    <mergeCell ref="D24:D25"/>
    <mergeCell ref="D20:D21"/>
    <mergeCell ref="A55:A58"/>
    <mergeCell ref="A59:A63"/>
    <mergeCell ref="B56:E56"/>
    <mergeCell ref="B57:E57"/>
    <mergeCell ref="A6:G6"/>
    <mergeCell ref="D31:D32"/>
    <mergeCell ref="A49:A51"/>
    <mergeCell ref="A52:E52"/>
    <mergeCell ref="D44:D45"/>
    <mergeCell ref="A66:E66"/>
    <mergeCell ref="A65:E65"/>
    <mergeCell ref="A69:E69"/>
    <mergeCell ref="F12:F13"/>
    <mergeCell ref="G12:G13"/>
    <mergeCell ref="A12:B13"/>
    <mergeCell ref="C12:E12"/>
    <mergeCell ref="A14:A18"/>
    <mergeCell ref="B14:B15"/>
    <mergeCell ref="D14:E14"/>
    <mergeCell ref="B18:E18"/>
    <mergeCell ref="B33:B34"/>
    <mergeCell ref="A67:E67"/>
    <mergeCell ref="A64:E64"/>
    <mergeCell ref="B60:E60"/>
    <mergeCell ref="B61:E61"/>
  </mergeCells>
  <phoneticPr fontId="1" type="noConversion"/>
  <printOptions horizontalCentered="1"/>
  <pageMargins left="0.74803149606299213" right="0.74803149606299213" top="0.27559055118110237" bottom="0" header="0.19685039370078741" footer="0"/>
  <pageSetup paperSize="9" scale="45" orientation="portrait" horizontalDpi="4294967294" verticalDpi="1200" r:id="rId1"/>
  <headerFooter alignWithMargins="0">
    <oddFooter>&amp;LFonte: GPE/APEP</oddFooter>
  </headerFooter>
  <colBreaks count="1" manualBreakCount="1">
    <brk id="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2">
    <pageSetUpPr fitToPage="1"/>
  </sheetPr>
  <dimension ref="A4:S34"/>
  <sheetViews>
    <sheetView showGridLines="0" tabSelected="1" zoomScale="96" zoomScaleNormal="96" workbookViewId="0">
      <selection activeCell="G11" sqref="G11:G12"/>
    </sheetView>
  </sheetViews>
  <sheetFormatPr defaultRowHeight="14.25" x14ac:dyDescent="0.2"/>
  <cols>
    <col min="1" max="1" width="12.28515625" customWidth="1"/>
    <col min="2" max="2" width="14.85546875" style="16" customWidth="1"/>
    <col min="3" max="3" width="16.85546875" customWidth="1"/>
    <col min="4" max="4" width="19.42578125" customWidth="1"/>
    <col min="5" max="5" width="13.28515625" style="67" customWidth="1"/>
    <col min="6" max="6" width="12.7109375" style="71" customWidth="1"/>
    <col min="7" max="7" width="13.28515625" style="67" customWidth="1"/>
    <col min="8" max="8" width="12.7109375" style="71" customWidth="1"/>
    <col min="9" max="9" width="13.28515625" style="67" customWidth="1"/>
    <col min="10" max="10" width="12.7109375" style="71" customWidth="1"/>
    <col min="11" max="11" width="13.28515625" style="67" customWidth="1"/>
    <col min="12" max="12" width="12.7109375" style="67" customWidth="1"/>
    <col min="13" max="13" width="13.28515625" style="71" customWidth="1"/>
    <col min="14" max="14" width="12.7109375" style="67" customWidth="1"/>
    <col min="15" max="15" width="13.28515625" style="67" customWidth="1"/>
    <col min="16" max="16" width="12.7109375" style="71" customWidth="1"/>
    <col min="17" max="18" width="15.7109375" style="67" customWidth="1"/>
    <col min="19" max="19" width="15.7109375" style="71" customWidth="1"/>
  </cols>
  <sheetData>
    <row r="4" spans="1:19" s="219" customFormat="1" ht="24.75" customHeight="1" x14ac:dyDescent="0.2">
      <c r="A4" s="370" t="s">
        <v>298</v>
      </c>
      <c r="B4" s="370"/>
      <c r="C4" s="370"/>
      <c r="D4" s="370"/>
      <c r="E4" s="370"/>
      <c r="F4" s="370"/>
      <c r="G4" s="370"/>
      <c r="H4" s="370"/>
      <c r="I4" s="370"/>
      <c r="J4" s="370"/>
      <c r="K4" s="370"/>
      <c r="L4" s="370"/>
      <c r="M4" s="370"/>
      <c r="N4" s="370"/>
      <c r="O4" s="370"/>
      <c r="P4" s="370"/>
      <c r="S4" s="220"/>
    </row>
    <row r="5" spans="1:19" s="79" customFormat="1" ht="17.25" customHeight="1" x14ac:dyDescent="0.2">
      <c r="A5" s="371" t="s">
        <v>343</v>
      </c>
      <c r="B5" s="371"/>
      <c r="C5" s="371"/>
      <c r="D5" s="371"/>
      <c r="E5" s="371"/>
      <c r="F5" s="371"/>
      <c r="G5" s="371"/>
      <c r="H5" s="371"/>
      <c r="I5" s="371"/>
      <c r="J5" s="371"/>
      <c r="K5" s="371"/>
      <c r="L5" s="371"/>
      <c r="M5" s="371"/>
      <c r="N5" s="371"/>
      <c r="O5" s="371"/>
      <c r="P5" s="371"/>
      <c r="Q5" s="21"/>
      <c r="R5" s="21"/>
      <c r="S5" s="21"/>
    </row>
    <row r="6" spans="1:19" s="79" customFormat="1" ht="17.25" customHeight="1" x14ac:dyDescent="0.2">
      <c r="A6" s="372" t="s">
        <v>347</v>
      </c>
      <c r="B6" s="372"/>
      <c r="C6" s="372"/>
      <c r="D6" s="372"/>
      <c r="E6" s="372"/>
      <c r="F6" s="372"/>
      <c r="G6" s="372"/>
      <c r="H6" s="372"/>
      <c r="I6" s="372"/>
      <c r="J6" s="372"/>
      <c r="K6" s="372"/>
      <c r="L6" s="372"/>
      <c r="M6" s="372"/>
      <c r="N6" s="372"/>
      <c r="O6" s="372"/>
      <c r="P6" s="372"/>
      <c r="Q6" s="19"/>
      <c r="R6" s="19"/>
      <c r="S6" s="21"/>
    </row>
    <row r="7" spans="1:19" s="79" customFormat="1" ht="30" customHeight="1" x14ac:dyDescent="0.2">
      <c r="A7" s="375"/>
      <c r="B7" s="375"/>
      <c r="C7" s="375"/>
      <c r="D7" s="375"/>
      <c r="E7" s="375"/>
      <c r="F7" s="375"/>
      <c r="G7" s="209"/>
      <c r="H7" s="209"/>
      <c r="I7" s="209"/>
      <c r="J7" s="201"/>
      <c r="P7" s="202"/>
    </row>
    <row r="8" spans="1:19" s="79" customFormat="1" ht="12.75" customHeight="1" x14ac:dyDescent="0.2">
      <c r="A8" s="209"/>
      <c r="B8" s="209"/>
      <c r="C8" s="209"/>
      <c r="D8" s="209"/>
      <c r="E8" s="221"/>
      <c r="F8" s="222"/>
      <c r="G8" s="221"/>
      <c r="H8" s="222"/>
      <c r="I8" s="221"/>
      <c r="J8" s="208"/>
      <c r="K8" s="78"/>
      <c r="L8" s="78"/>
      <c r="M8" s="223"/>
      <c r="N8" s="78"/>
      <c r="O8" s="78"/>
      <c r="P8" s="210" t="s">
        <v>280</v>
      </c>
      <c r="Q8" s="78"/>
      <c r="R8" s="78"/>
      <c r="S8" s="223"/>
    </row>
    <row r="9" spans="1:19" s="79" customFormat="1" ht="12.75" customHeight="1" x14ac:dyDescent="0.2">
      <c r="A9" s="209"/>
      <c r="B9" s="209"/>
      <c r="C9" s="209"/>
      <c r="D9" s="209"/>
      <c r="E9" s="221"/>
      <c r="F9" s="222"/>
      <c r="G9" s="221"/>
      <c r="H9" s="222"/>
      <c r="I9" s="221"/>
      <c r="J9" s="208"/>
      <c r="K9" s="78"/>
      <c r="L9" s="78"/>
      <c r="M9" s="223"/>
      <c r="N9" s="78"/>
      <c r="O9" s="78"/>
      <c r="P9" s="208"/>
      <c r="Q9" s="78"/>
      <c r="R9" s="78"/>
      <c r="S9" s="223"/>
    </row>
    <row r="10" spans="1:19" s="79" customFormat="1" ht="30" customHeight="1" x14ac:dyDescent="0.2">
      <c r="A10" s="197"/>
      <c r="B10" s="197"/>
      <c r="C10" s="197"/>
      <c r="D10" s="197"/>
      <c r="E10" s="365" t="s">
        <v>263</v>
      </c>
      <c r="F10" s="365"/>
      <c r="G10" s="365" t="s">
        <v>264</v>
      </c>
      <c r="H10" s="351"/>
      <c r="I10" s="378" t="s">
        <v>265</v>
      </c>
      <c r="J10" s="379"/>
      <c r="K10" s="350" t="s">
        <v>266</v>
      </c>
      <c r="L10" s="351"/>
      <c r="M10" s="363" t="s">
        <v>267</v>
      </c>
      <c r="N10" s="364"/>
      <c r="O10" s="350" t="s">
        <v>5</v>
      </c>
      <c r="P10" s="351"/>
      <c r="Q10" s="78"/>
      <c r="R10" s="78"/>
      <c r="S10" s="223"/>
    </row>
    <row r="11" spans="1:19" s="78" customFormat="1" ht="30" customHeight="1" x14ac:dyDescent="0.2">
      <c r="A11" s="384" t="s">
        <v>301</v>
      </c>
      <c r="B11" s="384"/>
      <c r="C11" s="384"/>
      <c r="D11" s="385"/>
      <c r="E11" s="354" t="s">
        <v>269</v>
      </c>
      <c r="F11" s="376" t="s">
        <v>268</v>
      </c>
      <c r="G11" s="398" t="s">
        <v>269</v>
      </c>
      <c r="H11" s="400" t="s">
        <v>268</v>
      </c>
      <c r="I11" s="354" t="s">
        <v>269</v>
      </c>
      <c r="J11" s="366" t="s">
        <v>268</v>
      </c>
      <c r="K11" s="354" t="s">
        <v>269</v>
      </c>
      <c r="L11" s="400" t="s">
        <v>268</v>
      </c>
      <c r="M11" s="354" t="s">
        <v>269</v>
      </c>
      <c r="N11" s="391" t="s">
        <v>268</v>
      </c>
      <c r="O11" s="354" t="s">
        <v>269</v>
      </c>
      <c r="P11" s="389" t="s">
        <v>268</v>
      </c>
    </row>
    <row r="12" spans="1:19" s="78" customFormat="1" ht="30" customHeight="1" thickBot="1" x14ac:dyDescent="0.25">
      <c r="A12" s="386"/>
      <c r="B12" s="386"/>
      <c r="C12" s="386"/>
      <c r="D12" s="387"/>
      <c r="E12" s="355"/>
      <c r="F12" s="377"/>
      <c r="G12" s="399"/>
      <c r="H12" s="401"/>
      <c r="I12" s="355"/>
      <c r="J12" s="367"/>
      <c r="K12" s="355"/>
      <c r="L12" s="401"/>
      <c r="M12" s="355"/>
      <c r="N12" s="392"/>
      <c r="O12" s="355"/>
      <c r="P12" s="390"/>
    </row>
    <row r="13" spans="1:19" s="221" customFormat="1" ht="35.25" customHeight="1" thickTop="1" x14ac:dyDescent="0.2">
      <c r="A13" s="402" t="s">
        <v>300</v>
      </c>
      <c r="B13" s="388" t="s">
        <v>55</v>
      </c>
      <c r="C13" s="373" t="s">
        <v>302</v>
      </c>
      <c r="D13" s="374"/>
      <c r="E13" s="261">
        <v>535</v>
      </c>
      <c r="F13" s="262">
        <v>2490.9862699999999</v>
      </c>
      <c r="G13" s="261">
        <v>267</v>
      </c>
      <c r="H13" s="262">
        <v>2184.19292</v>
      </c>
      <c r="I13" s="261">
        <v>24</v>
      </c>
      <c r="J13" s="262">
        <v>202.30194</v>
      </c>
      <c r="K13" s="261">
        <v>338</v>
      </c>
      <c r="L13" s="262">
        <v>5854.0468600000004</v>
      </c>
      <c r="M13" s="261">
        <v>10</v>
      </c>
      <c r="N13" s="262">
        <v>56.253449999999994</v>
      </c>
      <c r="O13" s="261">
        <f>+M13+K13+I13+G13+E13</f>
        <v>1174</v>
      </c>
      <c r="P13" s="263">
        <f>+N13+L13+J13+H13+F13</f>
        <v>10787.781440000001</v>
      </c>
      <c r="Q13" s="264"/>
    </row>
    <row r="14" spans="1:19" s="221" customFormat="1" ht="35.25" customHeight="1" x14ac:dyDescent="0.2">
      <c r="A14" s="403"/>
      <c r="B14" s="380"/>
      <c r="C14" s="352" t="s">
        <v>303</v>
      </c>
      <c r="D14" s="353"/>
      <c r="E14" s="265">
        <v>747</v>
      </c>
      <c r="F14" s="266">
        <v>3513.5836099999997</v>
      </c>
      <c r="G14" s="267">
        <v>476</v>
      </c>
      <c r="H14" s="268">
        <v>3636.8858500000001</v>
      </c>
      <c r="I14" s="265">
        <v>88</v>
      </c>
      <c r="J14" s="266">
        <v>788.32874000000004</v>
      </c>
      <c r="K14" s="265">
        <v>488</v>
      </c>
      <c r="L14" s="266">
        <v>7481.2775799999999</v>
      </c>
      <c r="M14" s="265">
        <v>23</v>
      </c>
      <c r="N14" s="266">
        <v>156.75432999999998</v>
      </c>
      <c r="O14" s="265">
        <f t="shared" ref="O14:O29" si="0">+M14+K14+I14+G14+E14</f>
        <v>1822</v>
      </c>
      <c r="P14" s="269">
        <f t="shared" ref="P14:P29" si="1">+N14+L14+J14+H14+F14</f>
        <v>15576.830110000001</v>
      </c>
    </row>
    <row r="15" spans="1:19" s="221" customFormat="1" ht="34.5" customHeight="1" x14ac:dyDescent="0.2">
      <c r="A15" s="403"/>
      <c r="B15" s="381" t="s">
        <v>53</v>
      </c>
      <c r="C15" s="382"/>
      <c r="D15" s="353"/>
      <c r="E15" s="265">
        <v>6718</v>
      </c>
      <c r="F15" s="266">
        <v>14568.59474</v>
      </c>
      <c r="G15" s="267">
        <v>2044</v>
      </c>
      <c r="H15" s="268">
        <v>8578.6007799999988</v>
      </c>
      <c r="I15" s="265">
        <v>1580</v>
      </c>
      <c r="J15" s="266">
        <v>12754.79363</v>
      </c>
      <c r="K15" s="265">
        <v>3143</v>
      </c>
      <c r="L15" s="266">
        <v>35159.54954</v>
      </c>
      <c r="M15" s="265">
        <v>350</v>
      </c>
      <c r="N15" s="266">
        <v>2162.9907899999998</v>
      </c>
      <c r="O15" s="265">
        <f t="shared" si="0"/>
        <v>13835</v>
      </c>
      <c r="P15" s="269">
        <f t="shared" si="1"/>
        <v>73224.529479999997</v>
      </c>
    </row>
    <row r="16" spans="1:19" s="221" customFormat="1" ht="34.5" customHeight="1" x14ac:dyDescent="0.2">
      <c r="A16" s="403"/>
      <c r="B16" s="359" t="s">
        <v>323</v>
      </c>
      <c r="C16" s="352" t="s">
        <v>324</v>
      </c>
      <c r="D16" s="353"/>
      <c r="E16" s="265">
        <v>1063</v>
      </c>
      <c r="F16" s="266">
        <v>106.48866000000001</v>
      </c>
      <c r="G16" s="265">
        <v>870</v>
      </c>
      <c r="H16" s="266">
        <v>529.73325999999997</v>
      </c>
      <c r="I16" s="265">
        <v>19</v>
      </c>
      <c r="J16" s="266">
        <v>7.3547399999999996</v>
      </c>
      <c r="K16" s="265">
        <v>3057</v>
      </c>
      <c r="L16" s="266">
        <v>7342.4970899999998</v>
      </c>
      <c r="M16" s="265">
        <v>66</v>
      </c>
      <c r="N16" s="266">
        <v>52.864359999999998</v>
      </c>
      <c r="O16" s="265">
        <f t="shared" si="0"/>
        <v>5075</v>
      </c>
      <c r="P16" s="269">
        <f t="shared" si="1"/>
        <v>8038.9381099999991</v>
      </c>
    </row>
    <row r="17" spans="1:19" s="221" customFormat="1" ht="34.5" customHeight="1" x14ac:dyDescent="0.2">
      <c r="A17" s="403"/>
      <c r="B17" s="360"/>
      <c r="C17" s="352" t="s">
        <v>326</v>
      </c>
      <c r="D17" s="353"/>
      <c r="E17" s="265">
        <v>895</v>
      </c>
      <c r="F17" s="266">
        <v>1602.7309299999999</v>
      </c>
      <c r="G17" s="265">
        <v>4</v>
      </c>
      <c r="H17" s="266">
        <v>13.73424</v>
      </c>
      <c r="I17" s="265">
        <v>0</v>
      </c>
      <c r="J17" s="266">
        <v>0</v>
      </c>
      <c r="K17" s="265">
        <v>234</v>
      </c>
      <c r="L17" s="266">
        <v>2816.24377</v>
      </c>
      <c r="M17" s="265">
        <v>1</v>
      </c>
      <c r="N17" s="266">
        <v>5.3816000000000006</v>
      </c>
      <c r="O17" s="265">
        <f t="shared" si="0"/>
        <v>1134</v>
      </c>
      <c r="P17" s="269">
        <f t="shared" si="1"/>
        <v>4438.0905400000001</v>
      </c>
    </row>
    <row r="18" spans="1:19" s="221" customFormat="1" ht="34.5" customHeight="1" x14ac:dyDescent="0.2">
      <c r="A18" s="403"/>
      <c r="B18" s="380" t="s">
        <v>304</v>
      </c>
      <c r="C18" s="383" t="s">
        <v>299</v>
      </c>
      <c r="D18" s="383"/>
      <c r="E18" s="265">
        <v>5</v>
      </c>
      <c r="F18" s="266">
        <v>4.2939999999999996</v>
      </c>
      <c r="G18" s="265">
        <v>12</v>
      </c>
      <c r="H18" s="266">
        <v>56.725949999999997</v>
      </c>
      <c r="I18" s="265">
        <v>39</v>
      </c>
      <c r="J18" s="266">
        <v>157.60320999999999</v>
      </c>
      <c r="K18" s="265">
        <v>146</v>
      </c>
      <c r="L18" s="266">
        <v>551.0154399999999</v>
      </c>
      <c r="M18" s="265">
        <v>2</v>
      </c>
      <c r="N18" s="266">
        <v>6.7383299999999995</v>
      </c>
      <c r="O18" s="270">
        <f t="shared" si="0"/>
        <v>204</v>
      </c>
      <c r="P18" s="271">
        <f t="shared" si="1"/>
        <v>776.3769299999999</v>
      </c>
      <c r="Q18" s="293"/>
    </row>
    <row r="19" spans="1:19" s="221" customFormat="1" ht="34.5" customHeight="1" x14ac:dyDescent="0.2">
      <c r="A19" s="403"/>
      <c r="B19" s="380"/>
      <c r="C19" s="383" t="s">
        <v>61</v>
      </c>
      <c r="D19" s="383"/>
      <c r="E19" s="265">
        <v>1036</v>
      </c>
      <c r="F19" s="266">
        <v>1147.2866799999999</v>
      </c>
      <c r="G19" s="265">
        <v>279</v>
      </c>
      <c r="H19" s="266">
        <v>258.39767999999998</v>
      </c>
      <c r="I19" s="265">
        <v>85</v>
      </c>
      <c r="J19" s="266">
        <v>75.603839999999991</v>
      </c>
      <c r="K19" s="265">
        <v>666</v>
      </c>
      <c r="L19" s="266">
        <v>1224.2966000000001</v>
      </c>
      <c r="M19" s="265">
        <v>15</v>
      </c>
      <c r="N19" s="266">
        <v>8.6385100000000001</v>
      </c>
      <c r="O19" s="270">
        <f t="shared" si="0"/>
        <v>2081</v>
      </c>
      <c r="P19" s="269">
        <f t="shared" si="1"/>
        <v>2714.2233100000003</v>
      </c>
      <c r="Q19" s="272"/>
    </row>
    <row r="20" spans="1:19" s="221" customFormat="1" ht="34.5" customHeight="1" x14ac:dyDescent="0.2">
      <c r="A20" s="403"/>
      <c r="B20" s="356" t="s">
        <v>333</v>
      </c>
      <c r="C20" s="357"/>
      <c r="D20" s="358"/>
      <c r="E20" s="273">
        <v>23</v>
      </c>
      <c r="F20" s="274">
        <v>57.215389999999999</v>
      </c>
      <c r="G20" s="273">
        <v>21</v>
      </c>
      <c r="H20" s="274">
        <v>88.415130000000005</v>
      </c>
      <c r="I20" s="273">
        <v>157</v>
      </c>
      <c r="J20" s="274">
        <v>969.47743999999989</v>
      </c>
      <c r="K20" s="273">
        <v>507</v>
      </c>
      <c r="L20" s="274">
        <v>3413.34474</v>
      </c>
      <c r="M20" s="273">
        <v>21</v>
      </c>
      <c r="N20" s="274">
        <v>56.278649999999999</v>
      </c>
      <c r="O20" s="275">
        <f t="shared" si="0"/>
        <v>729</v>
      </c>
      <c r="P20" s="269">
        <f t="shared" si="1"/>
        <v>4584.7313500000009</v>
      </c>
      <c r="Q20" s="272"/>
    </row>
    <row r="21" spans="1:19" s="221" customFormat="1" ht="34.5" customHeight="1" x14ac:dyDescent="0.2">
      <c r="A21" s="403"/>
      <c r="B21" s="359" t="s">
        <v>327</v>
      </c>
      <c r="C21" s="352" t="s">
        <v>327</v>
      </c>
      <c r="D21" s="353"/>
      <c r="E21" s="276">
        <v>12825</v>
      </c>
      <c r="F21" s="277">
        <v>5015.7648899999995</v>
      </c>
      <c r="G21" s="276">
        <v>7164</v>
      </c>
      <c r="H21" s="277">
        <v>2564.0352000000003</v>
      </c>
      <c r="I21" s="276">
        <v>1880</v>
      </c>
      <c r="J21" s="277">
        <v>631.41175999999996</v>
      </c>
      <c r="K21" s="276">
        <v>8325</v>
      </c>
      <c r="L21" s="277">
        <v>7339.2629100000004</v>
      </c>
      <c r="M21" s="276">
        <v>785</v>
      </c>
      <c r="N21" s="277">
        <v>614.23311000000001</v>
      </c>
      <c r="O21" s="270">
        <f t="shared" si="0"/>
        <v>30979</v>
      </c>
      <c r="P21" s="269">
        <f t="shared" ref="P21" si="2">+N21+L21+J21+H21+F21</f>
        <v>16164.707870000002</v>
      </c>
      <c r="Q21" s="272"/>
    </row>
    <row r="22" spans="1:19" s="221" customFormat="1" ht="34.5" customHeight="1" x14ac:dyDescent="0.2">
      <c r="A22" s="403"/>
      <c r="B22" s="360"/>
      <c r="C22" s="291" t="s">
        <v>328</v>
      </c>
      <c r="D22" s="292"/>
      <c r="E22" s="276">
        <v>5597</v>
      </c>
      <c r="F22" s="277">
        <v>5380.7658600000004</v>
      </c>
      <c r="G22" s="276">
        <v>100</v>
      </c>
      <c r="H22" s="277">
        <v>86.318300000000008</v>
      </c>
      <c r="I22" s="276">
        <v>0</v>
      </c>
      <c r="J22" s="277">
        <v>0</v>
      </c>
      <c r="K22" s="276">
        <v>3</v>
      </c>
      <c r="L22" s="277">
        <v>4.4717200000000004</v>
      </c>
      <c r="M22" s="276">
        <v>0</v>
      </c>
      <c r="N22" s="277">
        <v>0</v>
      </c>
      <c r="O22" s="270">
        <f t="shared" si="0"/>
        <v>5700</v>
      </c>
      <c r="P22" s="269">
        <f t="shared" si="1"/>
        <v>5471.5558800000008</v>
      </c>
      <c r="Q22" s="272"/>
    </row>
    <row r="23" spans="1:19" s="221" customFormat="1" ht="34.5" customHeight="1" x14ac:dyDescent="0.2">
      <c r="A23" s="403"/>
      <c r="B23" s="361" t="s">
        <v>321</v>
      </c>
      <c r="C23" s="352" t="s">
        <v>322</v>
      </c>
      <c r="D23" s="353"/>
      <c r="E23" s="276">
        <v>3587</v>
      </c>
      <c r="F23" s="277">
        <v>1783.1069</v>
      </c>
      <c r="G23" s="276">
        <v>643</v>
      </c>
      <c r="H23" s="277">
        <v>359.00981999999999</v>
      </c>
      <c r="I23" s="276">
        <v>0</v>
      </c>
      <c r="J23" s="277">
        <v>0</v>
      </c>
      <c r="K23" s="276">
        <v>3</v>
      </c>
      <c r="L23" s="277">
        <v>2.8440799999999999</v>
      </c>
      <c r="M23" s="276">
        <v>0</v>
      </c>
      <c r="N23" s="277">
        <v>0</v>
      </c>
      <c r="O23" s="270">
        <f t="shared" si="0"/>
        <v>4233</v>
      </c>
      <c r="P23" s="269">
        <f t="shared" si="1"/>
        <v>2144.9607999999998</v>
      </c>
      <c r="Q23" s="278"/>
    </row>
    <row r="24" spans="1:19" s="221" customFormat="1" ht="34.5" customHeight="1" x14ac:dyDescent="0.2">
      <c r="A24" s="403"/>
      <c r="B24" s="362"/>
      <c r="C24" s="352" t="s">
        <v>338</v>
      </c>
      <c r="D24" s="353"/>
      <c r="E24" s="276">
        <v>5</v>
      </c>
      <c r="F24" s="277">
        <v>7.1398799999999998</v>
      </c>
      <c r="G24" s="276">
        <v>146</v>
      </c>
      <c r="H24" s="277">
        <v>249.05782000000002</v>
      </c>
      <c r="I24" s="276">
        <v>64</v>
      </c>
      <c r="J24" s="277">
        <v>330.30414000000002</v>
      </c>
      <c r="K24" s="276">
        <v>1223</v>
      </c>
      <c r="L24" s="277">
        <v>3892.2422900000001</v>
      </c>
      <c r="M24" s="276">
        <v>2</v>
      </c>
      <c r="N24" s="277">
        <v>5.40733</v>
      </c>
      <c r="O24" s="270">
        <f t="shared" si="0"/>
        <v>1440</v>
      </c>
      <c r="P24" s="269">
        <f t="shared" si="1"/>
        <v>4484.15146</v>
      </c>
    </row>
    <row r="25" spans="1:19" s="221" customFormat="1" ht="34.5" customHeight="1" x14ac:dyDescent="0.2">
      <c r="A25" s="403"/>
      <c r="B25" s="356"/>
      <c r="C25" s="352" t="s">
        <v>336</v>
      </c>
      <c r="D25" s="353"/>
      <c r="E25" s="276">
        <v>1927</v>
      </c>
      <c r="F25" s="277">
        <v>1017.7913000000001</v>
      </c>
      <c r="G25" s="276">
        <v>656</v>
      </c>
      <c r="H25" s="277">
        <v>362.97520000000003</v>
      </c>
      <c r="I25" s="276">
        <v>0</v>
      </c>
      <c r="J25" s="277">
        <v>0</v>
      </c>
      <c r="K25" s="276">
        <v>3</v>
      </c>
      <c r="L25" s="277">
        <v>2.1</v>
      </c>
      <c r="M25" s="276">
        <v>0</v>
      </c>
      <c r="N25" s="277">
        <v>0</v>
      </c>
      <c r="O25" s="270">
        <f t="shared" si="0"/>
        <v>2586</v>
      </c>
      <c r="P25" s="279">
        <f t="shared" si="1"/>
        <v>1382.8665000000001</v>
      </c>
    </row>
    <row r="26" spans="1:19" s="221" customFormat="1" ht="34.5" customHeight="1" x14ac:dyDescent="0.2">
      <c r="A26" s="404"/>
      <c r="B26" s="251" t="s">
        <v>312</v>
      </c>
      <c r="C26" s="394" t="s">
        <v>313</v>
      </c>
      <c r="D26" s="395"/>
      <c r="E26" s="280">
        <v>3877</v>
      </c>
      <c r="F26" s="281">
        <v>3895.72921</v>
      </c>
      <c r="G26" s="280">
        <v>682</v>
      </c>
      <c r="H26" s="281">
        <v>871.05277000000001</v>
      </c>
      <c r="I26" s="280">
        <v>94</v>
      </c>
      <c r="J26" s="281">
        <v>420.53934999999996</v>
      </c>
      <c r="K26" s="280">
        <v>443</v>
      </c>
      <c r="L26" s="281">
        <v>2698.0944199999999</v>
      </c>
      <c r="M26" s="280">
        <v>49</v>
      </c>
      <c r="N26" s="281">
        <v>144.23788000000002</v>
      </c>
      <c r="O26" s="282">
        <f t="shared" si="0"/>
        <v>5145</v>
      </c>
      <c r="P26" s="283">
        <f t="shared" si="1"/>
        <v>8029.6536300000007</v>
      </c>
    </row>
    <row r="27" spans="1:19" s="221" customFormat="1" ht="34.5" customHeight="1" x14ac:dyDescent="0.2">
      <c r="A27" s="245"/>
      <c r="B27" s="356" t="s">
        <v>340</v>
      </c>
      <c r="C27" s="357"/>
      <c r="D27" s="358"/>
      <c r="E27" s="273">
        <v>315</v>
      </c>
      <c r="F27" s="284">
        <v>41.616140000000001</v>
      </c>
      <c r="G27" s="273">
        <v>127</v>
      </c>
      <c r="H27" s="284">
        <v>51.907089999999997</v>
      </c>
      <c r="I27" s="273">
        <v>2</v>
      </c>
      <c r="J27" s="284">
        <v>3.1398999999999999</v>
      </c>
      <c r="K27" s="273">
        <v>33</v>
      </c>
      <c r="L27" s="284">
        <v>18.586389999999998</v>
      </c>
      <c r="M27" s="273">
        <v>1</v>
      </c>
      <c r="N27" s="284">
        <v>0.19080000000000003</v>
      </c>
      <c r="O27" s="285">
        <f t="shared" ref="O27:O28" si="3">+M27+K27+I27+G27+E27</f>
        <v>478</v>
      </c>
      <c r="P27" s="279">
        <f t="shared" ref="P27:P28" si="4">+N27+L27+J27+H27+F27</f>
        <v>115.44032</v>
      </c>
    </row>
    <row r="28" spans="1:19" s="221" customFormat="1" ht="34.5" customHeight="1" x14ac:dyDescent="0.2">
      <c r="A28" s="245"/>
      <c r="B28" s="246" t="s">
        <v>341</v>
      </c>
      <c r="C28" s="396" t="s">
        <v>342</v>
      </c>
      <c r="D28" s="397"/>
      <c r="E28" s="276">
        <v>5</v>
      </c>
      <c r="F28" s="286">
        <v>6.4859999999999998</v>
      </c>
      <c r="G28" s="276">
        <v>1</v>
      </c>
      <c r="H28" s="286">
        <v>0.156</v>
      </c>
      <c r="I28" s="276">
        <v>0</v>
      </c>
      <c r="J28" s="286">
        <v>0</v>
      </c>
      <c r="K28" s="276">
        <v>5</v>
      </c>
      <c r="L28" s="286">
        <v>4.2350000000000003</v>
      </c>
      <c r="M28" s="276">
        <v>1</v>
      </c>
      <c r="N28" s="286">
        <v>4.4183000000000003</v>
      </c>
      <c r="O28" s="287">
        <f t="shared" si="3"/>
        <v>12</v>
      </c>
      <c r="P28" s="288">
        <f t="shared" si="4"/>
        <v>15.295300000000001</v>
      </c>
    </row>
    <row r="29" spans="1:19" s="221" customFormat="1" ht="34.5" customHeight="1" x14ac:dyDescent="0.2">
      <c r="A29" s="245"/>
      <c r="B29" s="393" t="s">
        <v>339</v>
      </c>
      <c r="C29" s="394"/>
      <c r="D29" s="395"/>
      <c r="E29" s="280">
        <v>29</v>
      </c>
      <c r="F29" s="289">
        <v>13.368180000000001</v>
      </c>
      <c r="G29" s="280">
        <v>3</v>
      </c>
      <c r="H29" s="289">
        <v>0.84889999999999999</v>
      </c>
      <c r="I29" s="280">
        <v>0</v>
      </c>
      <c r="J29" s="289">
        <v>0</v>
      </c>
      <c r="K29" s="280">
        <v>1</v>
      </c>
      <c r="L29" s="289">
        <v>0.15359999999999999</v>
      </c>
      <c r="M29" s="280">
        <v>0</v>
      </c>
      <c r="N29" s="289">
        <v>0</v>
      </c>
      <c r="O29" s="280">
        <f t="shared" si="0"/>
        <v>33</v>
      </c>
      <c r="P29" s="283">
        <f t="shared" si="1"/>
        <v>14.37068</v>
      </c>
    </row>
    <row r="30" spans="1:19" s="78" customFormat="1" ht="34.5" customHeight="1" x14ac:dyDescent="0.2">
      <c r="A30" s="368" t="s">
        <v>5</v>
      </c>
      <c r="B30" s="368"/>
      <c r="C30" s="368"/>
      <c r="D30" s="369"/>
      <c r="E30" s="240">
        <v>28772</v>
      </c>
      <c r="F30" s="241">
        <f>SUM(F13:F29)</f>
        <v>40652.948639999995</v>
      </c>
      <c r="G30" s="242">
        <v>10793</v>
      </c>
      <c r="H30" s="243">
        <f>SUM(H13:H29)</f>
        <v>19892.046909999997</v>
      </c>
      <c r="I30" s="242">
        <v>3589</v>
      </c>
      <c r="J30" s="243">
        <f>SUM(J13:J29)</f>
        <v>16340.858689999999</v>
      </c>
      <c r="K30" s="242">
        <v>12019</v>
      </c>
      <c r="L30" s="243">
        <f>SUM(L13:L29)</f>
        <v>77804.262029999998</v>
      </c>
      <c r="M30" s="242">
        <v>1210</v>
      </c>
      <c r="N30" s="243">
        <f>SUM(N13:N29)</f>
        <v>3274.3874400000004</v>
      </c>
      <c r="O30" s="244">
        <f>+M30+K30+I30+G30+E30</f>
        <v>56383</v>
      </c>
      <c r="P30" s="243">
        <f>SUM(P13:P29)</f>
        <v>157964.50371000002</v>
      </c>
      <c r="Q30" s="204">
        <f>+P30-N30-L30-J30-H30-F30</f>
        <v>0</v>
      </c>
    </row>
    <row r="31" spans="1:19" s="90" customFormat="1" ht="11.25" x14ac:dyDescent="0.2">
      <c r="A31" s="90" t="s">
        <v>337</v>
      </c>
      <c r="E31" s="237"/>
      <c r="F31" s="238"/>
      <c r="G31" s="237"/>
      <c r="H31" s="238"/>
      <c r="I31" s="237"/>
      <c r="J31" s="238"/>
      <c r="K31" s="237"/>
      <c r="L31" s="237"/>
      <c r="M31" s="238"/>
      <c r="N31" s="237"/>
      <c r="O31" s="239"/>
      <c r="P31" s="247"/>
      <c r="Q31" s="74"/>
      <c r="R31" s="237"/>
      <c r="S31" s="238"/>
    </row>
    <row r="32" spans="1:19" x14ac:dyDescent="0.2">
      <c r="P32" s="248"/>
    </row>
    <row r="33" spans="15:16" x14ac:dyDescent="0.2">
      <c r="O33" s="205"/>
      <c r="P33" s="249"/>
    </row>
    <row r="34" spans="15:16" x14ac:dyDescent="0.2">
      <c r="O34" s="205"/>
    </row>
  </sheetData>
  <sheetProtection password="8859" sheet="1" objects="1" scenarios="1"/>
  <mergeCells count="46">
    <mergeCell ref="A13:A26"/>
    <mergeCell ref="C26:D26"/>
    <mergeCell ref="C14:D14"/>
    <mergeCell ref="B16:B17"/>
    <mergeCell ref="M11:M12"/>
    <mergeCell ref="N11:N12"/>
    <mergeCell ref="B29:D29"/>
    <mergeCell ref="B27:D27"/>
    <mergeCell ref="C28:D28"/>
    <mergeCell ref="G11:G12"/>
    <mergeCell ref="H11:H12"/>
    <mergeCell ref="I11:I12"/>
    <mergeCell ref="K11:K12"/>
    <mergeCell ref="L11:L12"/>
    <mergeCell ref="A30:D30"/>
    <mergeCell ref="A4:P4"/>
    <mergeCell ref="A5:P5"/>
    <mergeCell ref="A6:P6"/>
    <mergeCell ref="C13:D13"/>
    <mergeCell ref="A7:F7"/>
    <mergeCell ref="F11:F12"/>
    <mergeCell ref="I10:J10"/>
    <mergeCell ref="B18:B19"/>
    <mergeCell ref="B15:D15"/>
    <mergeCell ref="C18:D18"/>
    <mergeCell ref="C19:D19"/>
    <mergeCell ref="A11:D12"/>
    <mergeCell ref="B13:B14"/>
    <mergeCell ref="E10:F10"/>
    <mergeCell ref="P11:P12"/>
    <mergeCell ref="O10:P10"/>
    <mergeCell ref="C23:D23"/>
    <mergeCell ref="C24:D24"/>
    <mergeCell ref="C16:D16"/>
    <mergeCell ref="O11:O12"/>
    <mergeCell ref="B20:D20"/>
    <mergeCell ref="B21:B22"/>
    <mergeCell ref="B23:B25"/>
    <mergeCell ref="C25:D25"/>
    <mergeCell ref="C17:D17"/>
    <mergeCell ref="C21:D21"/>
    <mergeCell ref="K10:L10"/>
    <mergeCell ref="M10:N10"/>
    <mergeCell ref="G10:H10"/>
    <mergeCell ref="E11:E12"/>
    <mergeCell ref="J11:J12"/>
  </mergeCells>
  <phoneticPr fontId="1" type="noConversion"/>
  <printOptions horizontalCentered="1"/>
  <pageMargins left="0.74803149606299213" right="0.39370078740157483" top="0.35433070866141736" bottom="0.15748031496062992" header="0.31496062992125984" footer="0.15748031496062992"/>
  <pageSetup paperSize="9" scale="62" fitToHeight="2" orientation="landscape" horizontalDpi="4294967294" verticalDpi="1200" r:id="rId1"/>
  <headerFooter alignWithMargins="0">
    <oddHeader xml:space="preserve">&amp;R
</oddHeader>
    <oddFooter>&amp;L
Fonte: GPE/APEP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26"/>
  <sheetViews>
    <sheetView showGridLines="0" zoomScaleNormal="100" workbookViewId="0">
      <selection activeCell="A27" sqref="A27:XFD33"/>
    </sheetView>
  </sheetViews>
  <sheetFormatPr defaultRowHeight="14.25" x14ac:dyDescent="0.2"/>
  <cols>
    <col min="1" max="1" width="28.140625" customWidth="1"/>
    <col min="2" max="2" width="29.42578125" customWidth="1"/>
    <col min="3" max="3" width="16.5703125" style="16" customWidth="1"/>
    <col min="4" max="4" width="23.7109375" customWidth="1"/>
    <col min="5" max="5" width="16.28515625" customWidth="1"/>
    <col min="6" max="6" width="4.28515625" style="67" customWidth="1"/>
    <col min="7" max="8" width="18.42578125" style="67" customWidth="1"/>
    <col min="9" max="9" width="15.7109375" style="71" customWidth="1"/>
  </cols>
  <sheetData>
    <row r="3" spans="1:19" x14ac:dyDescent="0.2">
      <c r="A3" s="79"/>
      <c r="B3" s="79"/>
      <c r="C3" s="79"/>
      <c r="D3" s="79"/>
      <c r="E3" s="79"/>
      <c r="F3" s="78"/>
      <c r="G3" s="78"/>
      <c r="H3" s="78"/>
    </row>
    <row r="4" spans="1:19" x14ac:dyDescent="0.2">
      <c r="A4" s="79"/>
      <c r="B4" s="79"/>
      <c r="C4" s="79"/>
      <c r="D4" s="79"/>
      <c r="E4" s="79"/>
      <c r="F4" s="78"/>
      <c r="G4" s="78"/>
      <c r="H4" s="78"/>
    </row>
    <row r="5" spans="1:19" s="150" customFormat="1" ht="24.75" customHeight="1" x14ac:dyDescent="0.2">
      <c r="A5" s="370" t="s">
        <v>306</v>
      </c>
      <c r="B5" s="370"/>
      <c r="C5" s="370"/>
      <c r="D5" s="370"/>
      <c r="E5" s="370"/>
      <c r="F5" s="370"/>
      <c r="G5" s="370"/>
      <c r="H5" s="370"/>
      <c r="I5" s="151"/>
    </row>
    <row r="6" spans="1:19" ht="17.25" customHeight="1" x14ac:dyDescent="0.2">
      <c r="A6" s="372" t="s">
        <v>343</v>
      </c>
      <c r="B6" s="372"/>
      <c r="C6" s="372"/>
      <c r="D6" s="372"/>
      <c r="E6" s="372"/>
      <c r="F6" s="372"/>
      <c r="G6" s="372"/>
      <c r="H6" s="372"/>
      <c r="I6" s="2"/>
    </row>
    <row r="7" spans="1:19" s="14" customFormat="1" ht="17.25" customHeight="1" x14ac:dyDescent="0.2">
      <c r="A7" s="372" t="s">
        <v>348</v>
      </c>
      <c r="B7" s="372"/>
      <c r="C7" s="372"/>
      <c r="D7" s="372"/>
      <c r="E7" s="372"/>
      <c r="F7" s="372"/>
      <c r="G7" s="372"/>
      <c r="H7" s="372"/>
      <c r="I7" s="69"/>
    </row>
    <row r="8" spans="1:19" ht="15" customHeight="1" x14ac:dyDescent="0.2">
      <c r="A8" s="375"/>
      <c r="B8" s="375"/>
      <c r="C8" s="375"/>
      <c r="D8" s="375"/>
      <c r="E8" s="375"/>
      <c r="F8" s="79"/>
      <c r="G8" s="79"/>
      <c r="H8" s="79"/>
      <c r="I8"/>
    </row>
    <row r="9" spans="1:19" s="67" customFormat="1" ht="42" customHeight="1" x14ac:dyDescent="0.2">
      <c r="A9" s="79"/>
      <c r="B9" s="79"/>
      <c r="C9" s="79"/>
      <c r="D9" s="209"/>
      <c r="E9" s="79"/>
      <c r="F9" s="78"/>
      <c r="G9" s="75"/>
      <c r="H9" s="78"/>
      <c r="I9" s="71"/>
      <c r="J9"/>
      <c r="K9"/>
      <c r="L9"/>
      <c r="M9"/>
      <c r="N9"/>
      <c r="O9"/>
      <c r="P9"/>
      <c r="Q9"/>
      <c r="R9"/>
      <c r="S9"/>
    </row>
    <row r="10" spans="1:19" x14ac:dyDescent="0.2">
      <c r="A10" s="216"/>
      <c r="B10" s="216"/>
      <c r="C10" s="216"/>
      <c r="D10" s="216"/>
      <c r="E10" s="216"/>
      <c r="F10" s="216"/>
      <c r="G10" s="218"/>
      <c r="H10" s="210" t="s">
        <v>280</v>
      </c>
    </row>
    <row r="11" spans="1:19" x14ac:dyDescent="0.2">
      <c r="A11" s="216"/>
      <c r="B11" s="216"/>
      <c r="C11" s="216"/>
      <c r="D11" s="216"/>
      <c r="E11" s="216"/>
      <c r="F11" s="216"/>
      <c r="G11" s="218"/>
      <c r="H11" s="217"/>
    </row>
    <row r="12" spans="1:19" s="85" customFormat="1" ht="45.75" customHeight="1" thickBot="1" x14ac:dyDescent="0.25">
      <c r="A12" s="224" t="s">
        <v>305</v>
      </c>
      <c r="B12" s="225" t="s">
        <v>307</v>
      </c>
      <c r="C12" s="226" t="s">
        <v>308</v>
      </c>
      <c r="D12" s="227"/>
      <c r="E12" s="227"/>
      <c r="F12" s="227"/>
      <c r="G12" s="229" t="s">
        <v>309</v>
      </c>
      <c r="H12" s="228" t="s">
        <v>268</v>
      </c>
      <c r="I12" s="203"/>
      <c r="J12" s="82"/>
      <c r="K12" s="83"/>
      <c r="L12" s="83"/>
      <c r="M12" s="83"/>
      <c r="N12" s="83"/>
      <c r="O12" s="83"/>
      <c r="P12" s="84"/>
      <c r="Q12" s="84"/>
      <c r="R12" s="84"/>
    </row>
    <row r="13" spans="1:19" s="257" customFormat="1" ht="36" customHeight="1" thickTop="1" x14ac:dyDescent="0.2">
      <c r="A13" s="407" t="s">
        <v>311</v>
      </c>
      <c r="B13" s="407" t="s">
        <v>310</v>
      </c>
      <c r="C13" s="373" t="s">
        <v>112</v>
      </c>
      <c r="D13" s="373"/>
      <c r="E13" s="373"/>
      <c r="F13" s="406"/>
      <c r="G13" s="232">
        <v>382</v>
      </c>
      <c r="H13" s="294">
        <v>280.25358</v>
      </c>
      <c r="I13" s="196"/>
      <c r="J13" s="196"/>
      <c r="K13" s="197"/>
      <c r="L13" s="197"/>
      <c r="M13" s="197"/>
      <c r="N13" s="197"/>
      <c r="O13" s="197"/>
      <c r="P13" s="256"/>
      <c r="Q13" s="256"/>
      <c r="R13" s="256"/>
    </row>
    <row r="14" spans="1:19" s="257" customFormat="1" ht="36" customHeight="1" x14ac:dyDescent="0.2">
      <c r="A14" s="408"/>
      <c r="B14" s="408"/>
      <c r="C14" s="383" t="s">
        <v>279</v>
      </c>
      <c r="D14" s="383"/>
      <c r="E14" s="383"/>
      <c r="F14" s="352"/>
      <c r="G14" s="215">
        <v>372</v>
      </c>
      <c r="H14" s="295">
        <v>276.38968</v>
      </c>
      <c r="I14" s="196"/>
      <c r="J14" s="196"/>
      <c r="K14" s="197"/>
      <c r="L14" s="197"/>
      <c r="M14" s="197"/>
      <c r="N14" s="197"/>
      <c r="O14" s="197"/>
      <c r="P14" s="256"/>
      <c r="Q14" s="256"/>
      <c r="R14" s="256"/>
    </row>
    <row r="15" spans="1:19" s="257" customFormat="1" ht="36" customHeight="1" x14ac:dyDescent="0.2">
      <c r="A15" s="408"/>
      <c r="B15" s="408"/>
      <c r="C15" s="383" t="s">
        <v>272</v>
      </c>
      <c r="D15" s="383"/>
      <c r="E15" s="383"/>
      <c r="F15" s="352"/>
      <c r="G15" s="215">
        <v>142</v>
      </c>
      <c r="H15" s="295">
        <v>78.660659999999993</v>
      </c>
      <c r="I15" s="196"/>
      <c r="J15" s="196"/>
      <c r="K15" s="197"/>
      <c r="L15" s="197"/>
      <c r="M15" s="197"/>
      <c r="N15" s="197"/>
      <c r="O15" s="197"/>
      <c r="P15" s="256"/>
      <c r="Q15" s="256"/>
      <c r="R15" s="256"/>
    </row>
    <row r="16" spans="1:19" s="257" customFormat="1" ht="36" customHeight="1" x14ac:dyDescent="0.2">
      <c r="A16" s="408"/>
      <c r="B16" s="408"/>
      <c r="C16" s="383" t="s">
        <v>110</v>
      </c>
      <c r="D16" s="383"/>
      <c r="E16" s="383"/>
      <c r="F16" s="352"/>
      <c r="G16" s="215">
        <v>1421</v>
      </c>
      <c r="H16" s="295">
        <v>7580.3436300000003</v>
      </c>
      <c r="I16" s="196"/>
      <c r="J16" s="196"/>
      <c r="K16" s="197"/>
      <c r="L16" s="197"/>
      <c r="M16" s="197"/>
      <c r="N16" s="197"/>
      <c r="O16" s="197"/>
      <c r="P16" s="256"/>
      <c r="Q16" s="256"/>
      <c r="R16" s="256"/>
    </row>
    <row r="17" spans="1:18" s="257" customFormat="1" ht="36" customHeight="1" x14ac:dyDescent="0.2">
      <c r="A17" s="408"/>
      <c r="B17" s="408"/>
      <c r="C17" s="383" t="s">
        <v>53</v>
      </c>
      <c r="D17" s="383"/>
      <c r="E17" s="383"/>
      <c r="F17" s="352"/>
      <c r="G17" s="215">
        <v>401</v>
      </c>
      <c r="H17" s="295">
        <v>1202.2900400000001</v>
      </c>
      <c r="I17" s="196"/>
      <c r="J17" s="196"/>
      <c r="K17" s="197"/>
      <c r="L17" s="197"/>
      <c r="M17" s="197"/>
      <c r="N17" s="197"/>
      <c r="O17" s="197"/>
      <c r="P17" s="256"/>
      <c r="Q17" s="256"/>
      <c r="R17" s="256"/>
    </row>
    <row r="18" spans="1:18" s="257" customFormat="1" ht="36" customHeight="1" x14ac:dyDescent="0.2">
      <c r="A18" s="408"/>
      <c r="B18" s="408"/>
      <c r="C18" s="352" t="s">
        <v>325</v>
      </c>
      <c r="D18" s="382"/>
      <c r="E18" s="382"/>
      <c r="F18" s="382"/>
      <c r="G18" s="233">
        <v>128</v>
      </c>
      <c r="H18" s="296">
        <v>203.18600000000001</v>
      </c>
      <c r="I18" s="196"/>
      <c r="J18" s="196"/>
      <c r="K18" s="197"/>
      <c r="L18" s="197"/>
      <c r="M18" s="197"/>
      <c r="N18" s="197"/>
      <c r="O18" s="197"/>
      <c r="P18" s="256"/>
      <c r="Q18" s="256"/>
      <c r="R18" s="256"/>
    </row>
    <row r="19" spans="1:18" s="257" customFormat="1" ht="36" customHeight="1" x14ac:dyDescent="0.2">
      <c r="A19" s="409"/>
      <c r="B19" s="409"/>
      <c r="C19" s="383" t="s">
        <v>346</v>
      </c>
      <c r="D19" s="383"/>
      <c r="E19" s="383"/>
      <c r="F19" s="352"/>
      <c r="G19" s="215">
        <v>2</v>
      </c>
      <c r="H19" s="295">
        <v>143.316</v>
      </c>
      <c r="I19" s="196"/>
      <c r="J19" s="197"/>
      <c r="K19" s="197"/>
      <c r="L19" s="197"/>
      <c r="M19" s="197"/>
      <c r="N19" s="197"/>
      <c r="O19" s="256"/>
      <c r="P19" s="256"/>
      <c r="Q19" s="256"/>
    </row>
    <row r="20" spans="1:18" s="257" customFormat="1" ht="36" customHeight="1" x14ac:dyDescent="0.2">
      <c r="A20" s="411" t="s">
        <v>55</v>
      </c>
      <c r="B20" s="352" t="s">
        <v>334</v>
      </c>
      <c r="C20" s="382"/>
      <c r="D20" s="382"/>
      <c r="E20" s="382"/>
      <c r="F20" s="353"/>
      <c r="G20" s="215">
        <v>9</v>
      </c>
      <c r="H20" s="295">
        <v>20.898299999999999</v>
      </c>
      <c r="I20" s="196"/>
      <c r="J20" s="197"/>
      <c r="K20" s="197"/>
      <c r="L20" s="197"/>
      <c r="M20" s="197"/>
      <c r="N20" s="197"/>
      <c r="O20" s="256"/>
      <c r="P20" s="256"/>
      <c r="Q20" s="256"/>
    </row>
    <row r="21" spans="1:18" s="257" customFormat="1" ht="36" customHeight="1" x14ac:dyDescent="0.2">
      <c r="A21" s="409"/>
      <c r="B21" s="352" t="s">
        <v>335</v>
      </c>
      <c r="C21" s="382"/>
      <c r="D21" s="382"/>
      <c r="E21" s="382"/>
      <c r="F21" s="353"/>
      <c r="G21" s="214">
        <v>32</v>
      </c>
      <c r="H21" s="297">
        <v>76.178449999999998</v>
      </c>
      <c r="I21" s="196"/>
      <c r="J21" s="197"/>
      <c r="K21" s="197"/>
      <c r="L21" s="197"/>
      <c r="M21" s="197"/>
      <c r="N21" s="197"/>
      <c r="O21" s="256"/>
      <c r="P21" s="256"/>
      <c r="Q21" s="256"/>
    </row>
    <row r="22" spans="1:18" s="257" customFormat="1" ht="36" customHeight="1" x14ac:dyDescent="0.2">
      <c r="A22" s="408" t="s">
        <v>329</v>
      </c>
      <c r="B22" s="408" t="s">
        <v>330</v>
      </c>
      <c r="C22" s="412" t="s">
        <v>331</v>
      </c>
      <c r="D22" s="357"/>
      <c r="E22" s="357"/>
      <c r="F22" s="358"/>
      <c r="G22" s="214">
        <v>15</v>
      </c>
      <c r="H22" s="234">
        <v>139.57339999999999</v>
      </c>
      <c r="I22" s="196"/>
      <c r="J22" s="197"/>
      <c r="K22" s="197"/>
      <c r="L22" s="197"/>
      <c r="M22" s="197"/>
      <c r="N22" s="197"/>
      <c r="O22" s="256"/>
      <c r="P22" s="256"/>
      <c r="Q22" s="256"/>
    </row>
    <row r="23" spans="1:18" s="257" customFormat="1" ht="36" customHeight="1" x14ac:dyDescent="0.2">
      <c r="A23" s="410"/>
      <c r="B23" s="410"/>
      <c r="C23" s="413" t="s">
        <v>332</v>
      </c>
      <c r="D23" s="394"/>
      <c r="E23" s="394"/>
      <c r="F23" s="395"/>
      <c r="G23" s="235">
        <v>26</v>
      </c>
      <c r="H23" s="236">
        <v>157.5849</v>
      </c>
      <c r="I23" s="196"/>
      <c r="J23" s="197"/>
      <c r="K23" s="197"/>
      <c r="L23" s="197"/>
      <c r="M23" s="197"/>
      <c r="N23" s="197"/>
      <c r="O23" s="256"/>
      <c r="P23" s="256"/>
      <c r="Q23" s="256"/>
    </row>
    <row r="24" spans="1:18" s="257" customFormat="1" ht="36" customHeight="1" x14ac:dyDescent="0.2">
      <c r="A24" s="405" t="s">
        <v>5</v>
      </c>
      <c r="B24" s="405"/>
      <c r="C24" s="405"/>
      <c r="D24" s="405"/>
      <c r="E24" s="405"/>
      <c r="F24" s="405"/>
      <c r="G24" s="259">
        <v>2219</v>
      </c>
      <c r="H24" s="260">
        <f>SUM(H13:H23)</f>
        <v>10158.674639999999</v>
      </c>
      <c r="I24" s="290"/>
      <c r="J24" s="197"/>
      <c r="K24" s="197"/>
      <c r="L24" s="197"/>
      <c r="M24" s="197"/>
      <c r="N24" s="197"/>
      <c r="O24" s="256"/>
      <c r="P24" s="256"/>
      <c r="Q24" s="256"/>
    </row>
    <row r="25" spans="1:18" s="257" customFormat="1" ht="27.95" customHeight="1" x14ac:dyDescent="0.2">
      <c r="A25" s="290"/>
      <c r="B25" s="290"/>
      <c r="C25" s="290"/>
      <c r="D25" s="290"/>
      <c r="E25" s="290"/>
      <c r="F25" s="290"/>
      <c r="G25" s="290"/>
      <c r="H25" s="290"/>
      <c r="I25" s="290"/>
      <c r="J25" s="196"/>
      <c r="K25" s="197"/>
      <c r="L25" s="197"/>
      <c r="M25" s="197"/>
      <c r="N25" s="197"/>
      <c r="O25" s="197"/>
      <c r="P25" s="256"/>
      <c r="Q25" s="256"/>
      <c r="R25" s="256"/>
    </row>
    <row r="26" spans="1:18" x14ac:dyDescent="0.2">
      <c r="A26" s="258"/>
      <c r="B26" s="258"/>
      <c r="F26" s="3"/>
      <c r="H26" s="255"/>
    </row>
  </sheetData>
  <sheetProtection password="8859" sheet="1" objects="1" scenarios="1"/>
  <mergeCells count="21">
    <mergeCell ref="C23:F23"/>
    <mergeCell ref="A8:E8"/>
    <mergeCell ref="A5:H5"/>
    <mergeCell ref="A6:H6"/>
    <mergeCell ref="A7:H7"/>
    <mergeCell ref="A24:F24"/>
    <mergeCell ref="C16:F16"/>
    <mergeCell ref="C19:F19"/>
    <mergeCell ref="C13:F13"/>
    <mergeCell ref="C15:F15"/>
    <mergeCell ref="C14:F14"/>
    <mergeCell ref="B13:B19"/>
    <mergeCell ref="A13:A19"/>
    <mergeCell ref="C17:F17"/>
    <mergeCell ref="C18:F18"/>
    <mergeCell ref="A22:A23"/>
    <mergeCell ref="B22:B23"/>
    <mergeCell ref="A20:A21"/>
    <mergeCell ref="B20:F20"/>
    <mergeCell ref="B21:F21"/>
    <mergeCell ref="C22:F22"/>
  </mergeCells>
  <printOptions horizontalCentered="1"/>
  <pageMargins left="0.74803149606299213" right="0.39370078740157483" top="0.55118110236220474" bottom="0.15748031496062992" header="0.31496062992125984" footer="0.15748031496062992"/>
  <pageSetup paperSize="9" scale="75" fitToHeight="2" orientation="landscape" horizontalDpi="4294967294" verticalDpi="1200" r:id="rId1"/>
  <headerFooter alignWithMargins="0">
    <oddFooter>&amp;LFonte: GPE/APEP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23"/>
  <sheetViews>
    <sheetView showGridLines="0" zoomScaleNormal="100" workbookViewId="0">
      <selection activeCell="C15" sqref="C15:D15"/>
    </sheetView>
  </sheetViews>
  <sheetFormatPr defaultRowHeight="14.25" x14ac:dyDescent="0.2"/>
  <cols>
    <col min="1" max="1" width="27.140625" customWidth="1"/>
    <col min="2" max="2" width="20.140625" style="16" customWidth="1"/>
    <col min="3" max="4" width="20.140625" customWidth="1"/>
    <col min="5" max="5" width="14.28515625" style="67" customWidth="1"/>
    <col min="6" max="6" width="15.5703125" style="71" customWidth="1"/>
    <col min="7" max="8" width="15.7109375" style="67" customWidth="1"/>
    <col min="9" max="9" width="15.7109375" style="71" customWidth="1"/>
  </cols>
  <sheetData>
    <row r="6" spans="1:9" s="150" customFormat="1" ht="24.75" customHeight="1" x14ac:dyDescent="0.2">
      <c r="A6" s="370" t="s">
        <v>320</v>
      </c>
      <c r="B6" s="370"/>
      <c r="C6" s="370"/>
      <c r="D6" s="370"/>
      <c r="E6" s="370"/>
      <c r="F6" s="370"/>
      <c r="I6" s="151"/>
    </row>
    <row r="7" spans="1:9" s="230" customFormat="1" ht="17.25" customHeight="1" x14ac:dyDescent="0.2">
      <c r="A7" s="372" t="s">
        <v>343</v>
      </c>
      <c r="B7" s="372"/>
      <c r="C7" s="372"/>
      <c r="D7" s="372"/>
      <c r="E7" s="372"/>
      <c r="F7" s="372"/>
      <c r="G7" s="2"/>
      <c r="H7" s="2"/>
      <c r="I7" s="2"/>
    </row>
    <row r="8" spans="1:9" s="231" customFormat="1" ht="17.25" customHeight="1" x14ac:dyDescent="0.25">
      <c r="A8" s="372" t="s">
        <v>347</v>
      </c>
      <c r="B8" s="372"/>
      <c r="C8" s="372"/>
      <c r="D8" s="372"/>
      <c r="E8" s="372"/>
      <c r="F8" s="372"/>
      <c r="G8" s="68"/>
      <c r="H8" s="68"/>
      <c r="I8" s="69"/>
    </row>
    <row r="9" spans="1:9" ht="30" customHeight="1" x14ac:dyDescent="0.2">
      <c r="A9" s="375"/>
      <c r="B9" s="375"/>
      <c r="C9" s="375"/>
      <c r="D9" s="375"/>
      <c r="E9" s="79"/>
      <c r="F9" s="208"/>
      <c r="G9"/>
      <c r="H9"/>
      <c r="I9"/>
    </row>
    <row r="10" spans="1:9" ht="12.75" customHeight="1" x14ac:dyDescent="0.2">
      <c r="A10" s="209"/>
      <c r="B10" s="209"/>
      <c r="C10" s="209"/>
      <c r="D10" s="209"/>
      <c r="E10" s="78"/>
      <c r="F10" s="208"/>
      <c r="I10" s="72"/>
    </row>
    <row r="11" spans="1:9" ht="12.75" customHeight="1" x14ac:dyDescent="0.2">
      <c r="A11" s="209"/>
      <c r="B11" s="209"/>
      <c r="C11" s="209"/>
      <c r="D11" s="209"/>
      <c r="E11" s="78"/>
      <c r="F11" s="210" t="s">
        <v>280</v>
      </c>
      <c r="I11" s="72"/>
    </row>
    <row r="12" spans="1:9" ht="12.75" customHeight="1" x14ac:dyDescent="0.2">
      <c r="A12" s="197"/>
      <c r="B12" s="197"/>
      <c r="C12" s="197"/>
      <c r="D12" s="197"/>
      <c r="E12" s="211"/>
      <c r="I12" s="72"/>
    </row>
    <row r="13" spans="1:9" s="3" customFormat="1" ht="30" customHeight="1" x14ac:dyDescent="0.2">
      <c r="A13" s="423" t="s">
        <v>314</v>
      </c>
      <c r="B13" s="424"/>
      <c r="C13" s="424"/>
      <c r="D13" s="425"/>
      <c r="E13" s="421" t="s">
        <v>269</v>
      </c>
      <c r="F13" s="429" t="s">
        <v>268</v>
      </c>
    </row>
    <row r="14" spans="1:9" s="24" customFormat="1" ht="30" customHeight="1" thickBot="1" x14ac:dyDescent="0.25">
      <c r="A14" s="426"/>
      <c r="B14" s="427"/>
      <c r="C14" s="427"/>
      <c r="D14" s="428"/>
      <c r="E14" s="422"/>
      <c r="F14" s="401"/>
    </row>
    <row r="15" spans="1:9" s="24" customFormat="1" ht="50.1" customHeight="1" thickTop="1" x14ac:dyDescent="0.2">
      <c r="A15" s="417" t="s">
        <v>311</v>
      </c>
      <c r="B15" s="420" t="s">
        <v>319</v>
      </c>
      <c r="C15" s="420" t="s">
        <v>315</v>
      </c>
      <c r="D15" s="412"/>
      <c r="E15" s="214">
        <v>1713</v>
      </c>
      <c r="F15" s="212">
        <v>592.11431000000005</v>
      </c>
      <c r="G15" s="206"/>
    </row>
    <row r="16" spans="1:9" s="24" customFormat="1" ht="50.1" customHeight="1" x14ac:dyDescent="0.2">
      <c r="A16" s="418"/>
      <c r="B16" s="383"/>
      <c r="C16" s="383" t="s">
        <v>316</v>
      </c>
      <c r="D16" s="352"/>
      <c r="E16" s="215">
        <v>17</v>
      </c>
      <c r="F16" s="213">
        <v>12.141</v>
      </c>
      <c r="I16" s="207"/>
    </row>
    <row r="17" spans="1:9" s="4" customFormat="1" ht="50.1" customHeight="1" x14ac:dyDescent="0.2">
      <c r="A17" s="419" t="s">
        <v>55</v>
      </c>
      <c r="B17" s="383" t="s">
        <v>317</v>
      </c>
      <c r="C17" s="383"/>
      <c r="D17" s="352"/>
      <c r="E17" s="215">
        <v>17</v>
      </c>
      <c r="F17" s="213">
        <v>30.499200000000002</v>
      </c>
    </row>
    <row r="18" spans="1:9" s="4" customFormat="1" ht="50.1" customHeight="1" x14ac:dyDescent="0.2">
      <c r="A18" s="419"/>
      <c r="B18" s="383" t="s">
        <v>318</v>
      </c>
      <c r="C18" s="383"/>
      <c r="D18" s="352"/>
      <c r="E18" s="215">
        <v>75</v>
      </c>
      <c r="F18" s="213">
        <v>84.977000000000004</v>
      </c>
    </row>
    <row r="19" spans="1:9" s="4" customFormat="1" ht="50.1" customHeight="1" x14ac:dyDescent="0.2">
      <c r="A19" s="252" t="s">
        <v>344</v>
      </c>
      <c r="B19" s="352" t="s">
        <v>345</v>
      </c>
      <c r="C19" s="382"/>
      <c r="D19" s="353"/>
      <c r="E19" s="215">
        <v>9</v>
      </c>
      <c r="F19" s="213">
        <v>166.845</v>
      </c>
    </row>
    <row r="20" spans="1:9" s="4" customFormat="1" ht="50.1" customHeight="1" x14ac:dyDescent="0.2">
      <c r="A20" s="414" t="s">
        <v>5</v>
      </c>
      <c r="B20" s="415"/>
      <c r="C20" s="415"/>
      <c r="D20" s="416"/>
      <c r="E20" s="254">
        <v>1756</v>
      </c>
      <c r="F20" s="253">
        <f>SUM(F15:F19)</f>
        <v>886.57650999999998</v>
      </c>
      <c r="G20" s="250"/>
    </row>
    <row r="21" spans="1:9" s="67" customFormat="1" x14ac:dyDescent="0.2">
      <c r="A21"/>
      <c r="B21" s="16"/>
      <c r="C21"/>
      <c r="D21"/>
      <c r="F21" s="77"/>
      <c r="G21" s="76"/>
      <c r="I21" s="71"/>
    </row>
    <row r="22" spans="1:9" s="67" customFormat="1" x14ac:dyDescent="0.2">
      <c r="A22"/>
      <c r="B22" s="16"/>
      <c r="C22"/>
      <c r="D22"/>
      <c r="E22" s="205"/>
      <c r="F22" s="77"/>
      <c r="G22" s="76"/>
      <c r="I22" s="71"/>
    </row>
    <row r="23" spans="1:9" s="67" customFormat="1" x14ac:dyDescent="0.2">
      <c r="A23"/>
      <c r="B23" s="16"/>
      <c r="C23"/>
      <c r="D23"/>
      <c r="E23" s="205"/>
      <c r="F23" s="71"/>
      <c r="I23" s="71"/>
    </row>
  </sheetData>
  <sheetProtection password="8859" sheet="1" objects="1" scenarios="1"/>
  <mergeCells count="16">
    <mergeCell ref="E13:E14"/>
    <mergeCell ref="A13:D14"/>
    <mergeCell ref="A6:F6"/>
    <mergeCell ref="A7:F7"/>
    <mergeCell ref="A8:F8"/>
    <mergeCell ref="A9:D9"/>
    <mergeCell ref="F13:F14"/>
    <mergeCell ref="A20:D20"/>
    <mergeCell ref="A15:A16"/>
    <mergeCell ref="A17:A18"/>
    <mergeCell ref="B17:D17"/>
    <mergeCell ref="B18:D18"/>
    <mergeCell ref="B15:B16"/>
    <mergeCell ref="C15:D15"/>
    <mergeCell ref="C16:D16"/>
    <mergeCell ref="B19:D19"/>
  </mergeCells>
  <printOptions horizontalCentered="1"/>
  <pageMargins left="0.74803149606299213" right="0.39370078740157483" top="0.55118110236220474" bottom="0.15748031496062992" header="0.31496062992125984" footer="0.15748031496062992"/>
  <pageSetup paperSize="9" scale="75" orientation="portrait" horizontalDpi="4294967294" verticalDpi="1200" r:id="rId1"/>
  <headerFooter alignWithMargins="0">
    <oddFooter>&amp;LFonte: GPE/APEP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opLeftCell="A16" zoomScaleNormal="34" zoomScaleSheetLayoutView="198" workbookViewId="0">
      <selection activeCell="A2" sqref="A2:I42"/>
    </sheetView>
  </sheetViews>
  <sheetFormatPr defaultRowHeight="12.75" x14ac:dyDescent="0.2"/>
  <cols>
    <col min="1" max="1" width="3.85546875" style="43" customWidth="1"/>
    <col min="2" max="2" width="13.140625" style="43" customWidth="1"/>
    <col min="3" max="3" width="44.42578125" style="43" bestFit="1" customWidth="1"/>
    <col min="4" max="4" width="13.42578125" style="43" customWidth="1"/>
    <col min="5" max="5" width="22.140625" style="43" customWidth="1"/>
    <col min="6" max="6" width="11.140625" style="43" customWidth="1"/>
    <col min="7" max="7" width="10.140625" style="43" customWidth="1"/>
    <col min="8" max="9" width="11" style="43" customWidth="1"/>
    <col min="10" max="16384" width="9.140625" style="43"/>
  </cols>
  <sheetData>
    <row r="1" spans="1:9" ht="13.5" customHeight="1" x14ac:dyDescent="0.2">
      <c r="A1" s="42" t="s">
        <v>121</v>
      </c>
      <c r="B1" s="42" t="s">
        <v>158</v>
      </c>
      <c r="C1" s="42" t="s">
        <v>138</v>
      </c>
      <c r="D1" s="42" t="s">
        <v>139</v>
      </c>
      <c r="E1" s="42" t="s">
        <v>159</v>
      </c>
      <c r="F1" s="42" t="s">
        <v>122</v>
      </c>
      <c r="G1" s="42" t="s">
        <v>160</v>
      </c>
      <c r="H1" s="42" t="s">
        <v>161</v>
      </c>
      <c r="I1" s="42" t="s">
        <v>162</v>
      </c>
    </row>
    <row r="2" spans="1:9" ht="13.5" customHeight="1" x14ac:dyDescent="0.2">
      <c r="A2" s="44">
        <v>1</v>
      </c>
      <c r="B2" s="45" t="s">
        <v>163</v>
      </c>
      <c r="C2" s="45" t="s">
        <v>16</v>
      </c>
      <c r="D2" s="45" t="s">
        <v>212</v>
      </c>
      <c r="E2" s="45" t="s">
        <v>212</v>
      </c>
      <c r="F2" s="44">
        <v>112363</v>
      </c>
      <c r="G2" s="44">
        <v>458539.56000001187</v>
      </c>
      <c r="H2" s="44">
        <v>147609.95000000001</v>
      </c>
      <c r="I2" s="44">
        <v>999999999</v>
      </c>
    </row>
    <row r="3" spans="1:9" ht="13.5" customHeight="1" x14ac:dyDescent="0.2">
      <c r="A3" s="44">
        <v>2</v>
      </c>
      <c r="B3" s="45" t="s">
        <v>163</v>
      </c>
      <c r="C3" s="45" t="s">
        <v>16</v>
      </c>
      <c r="D3" s="45" t="s">
        <v>207</v>
      </c>
      <c r="E3" s="45" t="s">
        <v>207</v>
      </c>
      <c r="F3" s="44">
        <v>98089</v>
      </c>
      <c r="G3" s="44">
        <v>204030.56000000084</v>
      </c>
      <c r="H3" s="44">
        <v>29560.130000000096</v>
      </c>
      <c r="I3" s="44">
        <v>999999999</v>
      </c>
    </row>
    <row r="4" spans="1:9" ht="13.5" customHeight="1" x14ac:dyDescent="0.2">
      <c r="A4" s="44">
        <v>37</v>
      </c>
      <c r="B4" s="45" t="s">
        <v>163</v>
      </c>
      <c r="C4" s="45" t="s">
        <v>135</v>
      </c>
      <c r="D4" s="45" t="s">
        <v>5</v>
      </c>
      <c r="E4" s="45" t="s">
        <v>5</v>
      </c>
      <c r="F4" s="44">
        <v>98156</v>
      </c>
      <c r="G4" s="44">
        <v>1717369.5000000661</v>
      </c>
      <c r="H4" s="44">
        <v>125651.67</v>
      </c>
      <c r="I4" s="44">
        <v>999999999</v>
      </c>
    </row>
    <row r="5" spans="1:9" ht="13.5" customHeight="1" x14ac:dyDescent="0.2">
      <c r="A5" s="44">
        <v>41</v>
      </c>
      <c r="B5" s="45" t="s">
        <v>163</v>
      </c>
      <c r="C5" s="45" t="s">
        <v>19</v>
      </c>
      <c r="D5" s="45" t="s">
        <v>5</v>
      </c>
      <c r="E5" s="45" t="s">
        <v>5</v>
      </c>
      <c r="F5" s="44">
        <v>4492</v>
      </c>
      <c r="G5" s="44">
        <v>47388.850000000086</v>
      </c>
      <c r="H5" s="44"/>
      <c r="I5" s="44">
        <v>999999999</v>
      </c>
    </row>
    <row r="6" spans="1:9" ht="13.5" customHeight="1" x14ac:dyDescent="0.2">
      <c r="A6" s="44">
        <v>42</v>
      </c>
      <c r="B6" s="45" t="s">
        <v>163</v>
      </c>
      <c r="C6" s="45" t="s">
        <v>5</v>
      </c>
      <c r="D6" s="45" t="s">
        <v>5</v>
      </c>
      <c r="E6" s="45" t="s">
        <v>5</v>
      </c>
      <c r="F6" s="44">
        <v>192521</v>
      </c>
      <c r="G6" s="44">
        <v>2427401.1400000593</v>
      </c>
      <c r="H6" s="44">
        <v>302791.04999999719</v>
      </c>
      <c r="I6" s="44">
        <v>999999999</v>
      </c>
    </row>
    <row r="7" spans="1:9" ht="13.5" customHeight="1" x14ac:dyDescent="0.2">
      <c r="A7" s="44">
        <v>43</v>
      </c>
      <c r="B7" s="45" t="s">
        <v>164</v>
      </c>
      <c r="C7" s="45" t="s">
        <v>22</v>
      </c>
      <c r="D7" s="45" t="s">
        <v>22</v>
      </c>
      <c r="E7" s="45" t="s">
        <v>22</v>
      </c>
      <c r="F7" s="44">
        <v>1583</v>
      </c>
      <c r="G7" s="44"/>
      <c r="H7" s="44">
        <v>25011.78</v>
      </c>
      <c r="I7" s="44">
        <v>999999999</v>
      </c>
    </row>
    <row r="8" spans="1:9" ht="13.5" customHeight="1" x14ac:dyDescent="0.2">
      <c r="A8" s="44">
        <v>44</v>
      </c>
      <c r="B8" s="45" t="s">
        <v>164</v>
      </c>
      <c r="C8" s="45" t="s">
        <v>18</v>
      </c>
      <c r="D8" s="45" t="s">
        <v>18</v>
      </c>
      <c r="E8" s="45" t="s">
        <v>5</v>
      </c>
      <c r="F8" s="44">
        <v>361</v>
      </c>
      <c r="G8" s="44">
        <v>3950.63</v>
      </c>
      <c r="H8" s="44">
        <v>93.52999999999993</v>
      </c>
      <c r="I8" s="44">
        <v>999999999</v>
      </c>
    </row>
    <row r="9" spans="1:9" ht="13.5" customHeight="1" x14ac:dyDescent="0.2">
      <c r="A9" s="44">
        <v>45</v>
      </c>
      <c r="B9" s="45" t="s">
        <v>164</v>
      </c>
      <c r="C9" s="45" t="s">
        <v>17</v>
      </c>
      <c r="D9" s="45" t="s">
        <v>17</v>
      </c>
      <c r="E9" s="45" t="s">
        <v>5</v>
      </c>
      <c r="F9" s="44">
        <v>110</v>
      </c>
      <c r="G9" s="44">
        <v>2087.0700000000002</v>
      </c>
      <c r="H9" s="44">
        <v>443.49</v>
      </c>
      <c r="I9" s="44">
        <v>999999999</v>
      </c>
    </row>
    <row r="10" spans="1:9" ht="13.5" customHeight="1" x14ac:dyDescent="0.2">
      <c r="A10" s="44">
        <v>46</v>
      </c>
      <c r="B10" s="45" t="s">
        <v>164</v>
      </c>
      <c r="C10" s="45" t="s">
        <v>23</v>
      </c>
      <c r="D10" s="45" t="s">
        <v>23</v>
      </c>
      <c r="E10" s="45" t="s">
        <v>5</v>
      </c>
      <c r="F10" s="44">
        <v>12</v>
      </c>
      <c r="G10" s="44">
        <v>265.61</v>
      </c>
      <c r="H10" s="44">
        <v>16.600000000000001</v>
      </c>
      <c r="I10" s="44">
        <v>999999999</v>
      </c>
    </row>
    <row r="11" spans="1:9" ht="13.5" customHeight="1" x14ac:dyDescent="0.2">
      <c r="A11" s="44">
        <v>47</v>
      </c>
      <c r="B11" s="45" t="s">
        <v>164</v>
      </c>
      <c r="C11" s="45" t="s">
        <v>5</v>
      </c>
      <c r="D11" s="45" t="s">
        <v>5</v>
      </c>
      <c r="E11" s="45" t="s">
        <v>5</v>
      </c>
      <c r="F11" s="44">
        <v>2054</v>
      </c>
      <c r="G11" s="44"/>
      <c r="H11" s="44"/>
      <c r="I11" s="44">
        <v>999999999</v>
      </c>
    </row>
    <row r="12" spans="1:9" ht="13.5" customHeight="1" x14ac:dyDescent="0.2">
      <c r="A12" s="44">
        <v>48</v>
      </c>
      <c r="B12" s="45" t="s">
        <v>165</v>
      </c>
      <c r="C12" s="45" t="s">
        <v>133</v>
      </c>
      <c r="D12" s="45" t="s">
        <v>133</v>
      </c>
      <c r="E12" s="45" t="s">
        <v>144</v>
      </c>
      <c r="F12" s="44">
        <v>0</v>
      </c>
      <c r="G12" s="44">
        <v>0</v>
      </c>
      <c r="H12" s="44">
        <v>0</v>
      </c>
      <c r="I12" s="44">
        <v>999999999</v>
      </c>
    </row>
    <row r="13" spans="1:9" ht="13.5" customHeight="1" x14ac:dyDescent="0.2">
      <c r="A13" s="44">
        <v>49</v>
      </c>
      <c r="B13" s="45" t="s">
        <v>165</v>
      </c>
      <c r="C13" s="45" t="s">
        <v>25</v>
      </c>
      <c r="D13" s="45" t="s">
        <v>25</v>
      </c>
      <c r="E13" s="45" t="s">
        <v>25</v>
      </c>
      <c r="F13" s="44">
        <v>2770</v>
      </c>
      <c r="G13" s="44">
        <v>7422.3999999999942</v>
      </c>
      <c r="H13" s="44">
        <v>7.29</v>
      </c>
      <c r="I13" s="44">
        <v>999999999</v>
      </c>
    </row>
    <row r="14" spans="1:9" ht="13.5" customHeight="1" x14ac:dyDescent="0.2">
      <c r="A14" s="44">
        <v>50</v>
      </c>
      <c r="B14" s="45" t="s">
        <v>165</v>
      </c>
      <c r="C14" s="45" t="s">
        <v>31</v>
      </c>
      <c r="D14" s="45" t="s">
        <v>31</v>
      </c>
      <c r="E14" s="45" t="s">
        <v>31</v>
      </c>
      <c r="F14" s="44">
        <v>1997</v>
      </c>
      <c r="G14" s="44">
        <v>150.47</v>
      </c>
      <c r="H14" s="44">
        <v>505.6599999999986</v>
      </c>
      <c r="I14" s="44">
        <v>999999999</v>
      </c>
    </row>
    <row r="15" spans="1:9" ht="13.5" customHeight="1" x14ac:dyDescent="0.2">
      <c r="A15" s="44">
        <v>51</v>
      </c>
      <c r="B15" s="45" t="s">
        <v>165</v>
      </c>
      <c r="C15" s="45" t="s">
        <v>26</v>
      </c>
      <c r="D15" s="45" t="s">
        <v>26</v>
      </c>
      <c r="E15" s="45" t="s">
        <v>26</v>
      </c>
      <c r="F15" s="44">
        <v>568</v>
      </c>
      <c r="G15" s="44">
        <v>0</v>
      </c>
      <c r="H15" s="44">
        <v>3005.91</v>
      </c>
      <c r="I15" s="44">
        <v>999999999</v>
      </c>
    </row>
    <row r="16" spans="1:9" ht="13.5" customHeight="1" x14ac:dyDescent="0.2">
      <c r="A16" s="44">
        <v>52</v>
      </c>
      <c r="B16" s="45" t="s">
        <v>165</v>
      </c>
      <c r="C16" s="45" t="s">
        <v>30</v>
      </c>
      <c r="D16" s="45" t="s">
        <v>30</v>
      </c>
      <c r="E16" s="45" t="s">
        <v>30</v>
      </c>
      <c r="F16" s="44">
        <v>785</v>
      </c>
      <c r="G16" s="44">
        <v>1.67</v>
      </c>
      <c r="H16" s="44">
        <v>4272.76</v>
      </c>
      <c r="I16" s="44">
        <v>999999999</v>
      </c>
    </row>
    <row r="17" spans="1:9" ht="13.5" customHeight="1" x14ac:dyDescent="0.2">
      <c r="A17" s="44">
        <v>53</v>
      </c>
      <c r="B17" s="45" t="s">
        <v>165</v>
      </c>
      <c r="C17" s="45" t="s">
        <v>27</v>
      </c>
      <c r="D17" s="45" t="s">
        <v>27</v>
      </c>
      <c r="E17" s="45" t="s">
        <v>27</v>
      </c>
      <c r="F17" s="44">
        <v>29</v>
      </c>
      <c r="G17" s="44">
        <v>122.73</v>
      </c>
      <c r="H17" s="44">
        <v>329.49</v>
      </c>
      <c r="I17" s="44">
        <v>999999999</v>
      </c>
    </row>
    <row r="18" spans="1:9" ht="13.5" customHeight="1" x14ac:dyDescent="0.2">
      <c r="A18" s="44">
        <v>54</v>
      </c>
      <c r="B18" s="45" t="s">
        <v>165</v>
      </c>
      <c r="C18" s="45" t="s">
        <v>38</v>
      </c>
      <c r="D18" s="45" t="s">
        <v>38</v>
      </c>
      <c r="E18" s="45" t="s">
        <v>38</v>
      </c>
      <c r="F18" s="44">
        <v>1693</v>
      </c>
      <c r="G18" s="44">
        <v>7314.86</v>
      </c>
      <c r="H18" s="44">
        <v>337.45</v>
      </c>
      <c r="I18" s="44">
        <v>999999999</v>
      </c>
    </row>
    <row r="19" spans="1:9" ht="13.5" customHeight="1" x14ac:dyDescent="0.2">
      <c r="A19" s="44">
        <v>55</v>
      </c>
      <c r="B19" s="45" t="s">
        <v>20</v>
      </c>
      <c r="C19" s="45" t="s">
        <v>114</v>
      </c>
      <c r="D19" s="45" t="s">
        <v>114</v>
      </c>
      <c r="E19" s="45" t="s">
        <v>114</v>
      </c>
      <c r="F19" s="44">
        <v>2</v>
      </c>
      <c r="G19" s="44">
        <v>0</v>
      </c>
      <c r="H19" s="44">
        <v>26.22</v>
      </c>
      <c r="I19" s="44">
        <v>999999999</v>
      </c>
    </row>
    <row r="20" spans="1:9" ht="13.5" customHeight="1" x14ac:dyDescent="0.2">
      <c r="A20" s="44">
        <v>56</v>
      </c>
      <c r="B20" s="45" t="s">
        <v>6</v>
      </c>
      <c r="C20" s="45" t="s">
        <v>28</v>
      </c>
      <c r="D20" s="45" t="s">
        <v>28</v>
      </c>
      <c r="E20" s="45" t="s">
        <v>28</v>
      </c>
      <c r="F20" s="44">
        <v>252</v>
      </c>
      <c r="G20" s="44">
        <v>39.14</v>
      </c>
      <c r="H20" s="44">
        <v>847.29</v>
      </c>
      <c r="I20" s="44">
        <v>999999999</v>
      </c>
    </row>
    <row r="21" spans="1:9" ht="13.5" customHeight="1" x14ac:dyDescent="0.2">
      <c r="A21" s="44">
        <v>57</v>
      </c>
      <c r="B21" s="45" t="s">
        <v>6</v>
      </c>
      <c r="C21" s="45" t="s">
        <v>29</v>
      </c>
      <c r="D21" s="45" t="s">
        <v>166</v>
      </c>
      <c r="E21" s="45" t="s">
        <v>166</v>
      </c>
      <c r="F21" s="44">
        <v>1</v>
      </c>
      <c r="G21" s="44">
        <v>0</v>
      </c>
      <c r="H21" s="44">
        <v>6.25</v>
      </c>
      <c r="I21" s="44">
        <v>999999999</v>
      </c>
    </row>
    <row r="22" spans="1:9" ht="13.5" customHeight="1" x14ac:dyDescent="0.2">
      <c r="A22" s="44">
        <v>59</v>
      </c>
      <c r="B22" s="45" t="s">
        <v>6</v>
      </c>
      <c r="C22" s="45" t="s">
        <v>34</v>
      </c>
      <c r="D22" s="45" t="s">
        <v>35</v>
      </c>
      <c r="E22" s="45" t="s">
        <v>35</v>
      </c>
      <c r="F22" s="44">
        <v>631</v>
      </c>
      <c r="G22" s="44">
        <v>82.25</v>
      </c>
      <c r="H22" s="44">
        <v>12834.29</v>
      </c>
      <c r="I22" s="44">
        <v>999999999</v>
      </c>
    </row>
    <row r="23" spans="1:9" ht="13.5" customHeight="1" x14ac:dyDescent="0.2">
      <c r="A23" s="44">
        <v>60</v>
      </c>
      <c r="B23" s="45" t="s">
        <v>6</v>
      </c>
      <c r="C23" s="45" t="s">
        <v>34</v>
      </c>
      <c r="D23" s="45" t="s">
        <v>36</v>
      </c>
      <c r="E23" s="45" t="s">
        <v>36</v>
      </c>
      <c r="F23" s="44">
        <v>25</v>
      </c>
      <c r="G23" s="44">
        <v>30.97</v>
      </c>
      <c r="H23" s="44">
        <v>188.86</v>
      </c>
      <c r="I23" s="44">
        <v>999999999</v>
      </c>
    </row>
    <row r="24" spans="1:9" ht="13.5" customHeight="1" x14ac:dyDescent="0.2">
      <c r="A24" s="44">
        <v>61</v>
      </c>
      <c r="B24" s="45" t="s">
        <v>6</v>
      </c>
      <c r="C24" s="45" t="s">
        <v>34</v>
      </c>
      <c r="D24" s="45" t="s">
        <v>37</v>
      </c>
      <c r="E24" s="45" t="s">
        <v>37</v>
      </c>
      <c r="F24" s="44">
        <v>3</v>
      </c>
      <c r="G24" s="44">
        <v>0</v>
      </c>
      <c r="H24" s="44">
        <v>6.96</v>
      </c>
      <c r="I24" s="44">
        <v>999999999</v>
      </c>
    </row>
    <row r="25" spans="1:9" ht="13.5" customHeight="1" x14ac:dyDescent="0.2">
      <c r="A25" s="44">
        <v>62</v>
      </c>
      <c r="B25" s="45" t="s">
        <v>6</v>
      </c>
      <c r="C25" s="45" t="s">
        <v>34</v>
      </c>
      <c r="D25" s="45" t="s">
        <v>5</v>
      </c>
      <c r="E25" s="45" t="s">
        <v>5</v>
      </c>
      <c r="F25" s="44">
        <v>659</v>
      </c>
      <c r="G25" s="44">
        <v>113.22</v>
      </c>
      <c r="H25" s="44">
        <v>13030.11</v>
      </c>
      <c r="I25" s="44">
        <v>999999999</v>
      </c>
    </row>
    <row r="26" spans="1:9" ht="13.5" customHeight="1" x14ac:dyDescent="0.2">
      <c r="A26" s="44">
        <v>63</v>
      </c>
      <c r="B26" s="45" t="s">
        <v>6</v>
      </c>
      <c r="C26" s="45" t="s">
        <v>39</v>
      </c>
      <c r="D26" s="45" t="s">
        <v>40</v>
      </c>
      <c r="E26" s="45" t="s">
        <v>40</v>
      </c>
      <c r="F26" s="44">
        <v>5677</v>
      </c>
      <c r="G26" s="44">
        <v>38.520000000000003</v>
      </c>
      <c r="H26" s="44">
        <v>732.88999999999214</v>
      </c>
      <c r="I26" s="44">
        <v>999999999</v>
      </c>
    </row>
    <row r="27" spans="1:9" ht="13.5" customHeight="1" x14ac:dyDescent="0.2">
      <c r="A27" s="44">
        <v>64</v>
      </c>
      <c r="B27" s="45" t="s">
        <v>6</v>
      </c>
      <c r="C27" s="45" t="s">
        <v>39</v>
      </c>
      <c r="D27" s="45" t="s">
        <v>41</v>
      </c>
      <c r="E27" s="45" t="s">
        <v>41</v>
      </c>
      <c r="F27" s="44">
        <v>1</v>
      </c>
      <c r="G27" s="44">
        <v>0.55000000000000004</v>
      </c>
      <c r="H27" s="44"/>
      <c r="I27" s="44">
        <v>999999999</v>
      </c>
    </row>
    <row r="28" spans="1:9" ht="13.5" customHeight="1" x14ac:dyDescent="0.2">
      <c r="A28" s="44">
        <v>65</v>
      </c>
      <c r="B28" s="45" t="s">
        <v>6</v>
      </c>
      <c r="C28" s="45" t="s">
        <v>39</v>
      </c>
      <c r="D28" s="45" t="s">
        <v>26</v>
      </c>
      <c r="E28" s="45" t="s">
        <v>26</v>
      </c>
      <c r="F28" s="44">
        <v>243</v>
      </c>
      <c r="G28" s="44">
        <v>450.57</v>
      </c>
      <c r="H28" s="44"/>
      <c r="I28" s="44">
        <v>999999999</v>
      </c>
    </row>
    <row r="29" spans="1:9" ht="13.5" customHeight="1" x14ac:dyDescent="0.2">
      <c r="A29" s="44">
        <v>66</v>
      </c>
      <c r="B29" s="45" t="s">
        <v>6</v>
      </c>
      <c r="C29" s="45" t="s">
        <v>39</v>
      </c>
      <c r="D29" s="45" t="s">
        <v>167</v>
      </c>
      <c r="E29" s="45" t="s">
        <v>167</v>
      </c>
      <c r="F29" s="44">
        <v>519</v>
      </c>
      <c r="G29" s="44">
        <v>2.1800000000000002</v>
      </c>
      <c r="H29" s="44">
        <v>53.57</v>
      </c>
      <c r="I29" s="44">
        <v>999999999</v>
      </c>
    </row>
    <row r="30" spans="1:9" ht="13.5" customHeight="1" x14ac:dyDescent="0.2">
      <c r="A30" s="44">
        <v>67</v>
      </c>
      <c r="B30" s="45" t="s">
        <v>6</v>
      </c>
      <c r="C30" s="45" t="s">
        <v>39</v>
      </c>
      <c r="D30" s="45" t="s">
        <v>168</v>
      </c>
      <c r="E30" s="45" t="s">
        <v>168</v>
      </c>
      <c r="F30" s="44">
        <v>3</v>
      </c>
      <c r="G30" s="44">
        <v>29.45</v>
      </c>
      <c r="H30" s="44">
        <v>0.01</v>
      </c>
      <c r="I30" s="44">
        <v>999999999</v>
      </c>
    </row>
    <row r="31" spans="1:9" ht="13.5" customHeight="1" x14ac:dyDescent="0.2">
      <c r="A31" s="44">
        <v>68</v>
      </c>
      <c r="B31" s="45" t="s">
        <v>6</v>
      </c>
      <c r="C31" s="45" t="s">
        <v>39</v>
      </c>
      <c r="D31" s="45" t="s">
        <v>42</v>
      </c>
      <c r="E31" s="45" t="s">
        <v>42</v>
      </c>
      <c r="F31" s="44">
        <v>59</v>
      </c>
      <c r="G31" s="44">
        <v>0.32</v>
      </c>
      <c r="H31" s="44">
        <v>6.97</v>
      </c>
      <c r="I31" s="44">
        <v>999999999</v>
      </c>
    </row>
    <row r="32" spans="1:9" ht="13.5" customHeight="1" x14ac:dyDescent="0.2">
      <c r="A32" s="44">
        <v>69</v>
      </c>
      <c r="B32" s="45" t="s">
        <v>6</v>
      </c>
      <c r="C32" s="45" t="s">
        <v>39</v>
      </c>
      <c r="D32" s="45" t="s">
        <v>134</v>
      </c>
      <c r="E32" s="45" t="s">
        <v>134</v>
      </c>
      <c r="F32" s="44">
        <v>729</v>
      </c>
      <c r="G32" s="44">
        <v>195.44</v>
      </c>
      <c r="H32" s="44">
        <v>123.3</v>
      </c>
      <c r="I32" s="44">
        <v>999999999</v>
      </c>
    </row>
    <row r="33" spans="1:9" ht="13.5" customHeight="1" x14ac:dyDescent="0.2">
      <c r="A33" s="44">
        <v>70</v>
      </c>
      <c r="B33" s="45" t="s">
        <v>6</v>
      </c>
      <c r="C33" s="45" t="s">
        <v>39</v>
      </c>
      <c r="D33" s="45" t="s">
        <v>169</v>
      </c>
      <c r="E33" s="45" t="s">
        <v>169</v>
      </c>
      <c r="F33" s="44">
        <v>0</v>
      </c>
      <c r="G33" s="44">
        <v>0</v>
      </c>
      <c r="H33" s="44">
        <v>0</v>
      </c>
      <c r="I33" s="44">
        <v>999999999</v>
      </c>
    </row>
    <row r="34" spans="1:9" ht="13.5" customHeight="1" x14ac:dyDescent="0.2">
      <c r="A34" s="44">
        <v>71</v>
      </c>
      <c r="B34" s="45" t="s">
        <v>6</v>
      </c>
      <c r="C34" s="45" t="s">
        <v>39</v>
      </c>
      <c r="D34" s="45" t="s">
        <v>5</v>
      </c>
      <c r="E34" s="45" t="s">
        <v>5</v>
      </c>
      <c r="F34" s="44">
        <v>6432</v>
      </c>
      <c r="G34" s="44"/>
      <c r="H34" s="44"/>
      <c r="I34" s="44">
        <v>999999999</v>
      </c>
    </row>
    <row r="35" spans="1:9" ht="13.5" customHeight="1" x14ac:dyDescent="0.2">
      <c r="A35" s="44">
        <v>72</v>
      </c>
      <c r="B35" s="45" t="s">
        <v>6</v>
      </c>
      <c r="C35" s="45" t="s">
        <v>5</v>
      </c>
      <c r="D35" s="45" t="s">
        <v>5</v>
      </c>
      <c r="E35" s="45" t="s">
        <v>5</v>
      </c>
      <c r="F35" s="44">
        <v>14013</v>
      </c>
      <c r="G35" s="44"/>
      <c r="H35" s="44"/>
      <c r="I35" s="44">
        <v>999999999</v>
      </c>
    </row>
    <row r="36" spans="1:9" ht="13.5" customHeight="1" x14ac:dyDescent="0.2">
      <c r="A36" s="44">
        <v>75</v>
      </c>
      <c r="B36" s="45" t="s">
        <v>135</v>
      </c>
      <c r="C36" s="45" t="s">
        <v>33</v>
      </c>
      <c r="D36" s="45" t="s">
        <v>208</v>
      </c>
      <c r="E36" s="45" t="s">
        <v>208</v>
      </c>
      <c r="F36" s="44">
        <v>53384</v>
      </c>
      <c r="G36" s="44">
        <v>1019453.5</v>
      </c>
      <c r="H36" s="44">
        <v>45690.819999999869</v>
      </c>
      <c r="I36" s="44">
        <v>999999999</v>
      </c>
    </row>
    <row r="37" spans="1:9" ht="13.5" customHeight="1" x14ac:dyDescent="0.2">
      <c r="A37" s="44">
        <v>76</v>
      </c>
      <c r="B37" s="45" t="s">
        <v>135</v>
      </c>
      <c r="C37" s="45" t="s">
        <v>33</v>
      </c>
      <c r="D37" s="45" t="s">
        <v>206</v>
      </c>
      <c r="E37" s="45" t="s">
        <v>206</v>
      </c>
      <c r="F37" s="44">
        <v>28270</v>
      </c>
      <c r="G37" s="44">
        <v>163102.01</v>
      </c>
      <c r="H37" s="44">
        <v>1.86</v>
      </c>
      <c r="I37" s="44">
        <v>999999999</v>
      </c>
    </row>
    <row r="38" spans="1:9" ht="13.5" customHeight="1" x14ac:dyDescent="0.2">
      <c r="A38" s="44">
        <v>77</v>
      </c>
      <c r="B38" s="45" t="s">
        <v>135</v>
      </c>
      <c r="C38" s="45" t="s">
        <v>33</v>
      </c>
      <c r="D38" s="45" t="s">
        <v>33</v>
      </c>
      <c r="E38" s="45" t="s">
        <v>5</v>
      </c>
      <c r="F38" s="44">
        <v>69359</v>
      </c>
      <c r="G38" s="44">
        <v>1182555.51</v>
      </c>
      <c r="H38" s="44">
        <v>45692.679999999869</v>
      </c>
      <c r="I38" s="44">
        <v>999999999</v>
      </c>
    </row>
    <row r="39" spans="1:9" ht="13.5" customHeight="1" x14ac:dyDescent="0.2">
      <c r="A39" s="44">
        <v>78</v>
      </c>
      <c r="B39" s="45" t="s">
        <v>135</v>
      </c>
      <c r="C39" s="45" t="s">
        <v>120</v>
      </c>
      <c r="D39" s="45" t="s">
        <v>120</v>
      </c>
      <c r="E39" s="45" t="s">
        <v>120</v>
      </c>
      <c r="F39" s="44">
        <v>86342</v>
      </c>
      <c r="G39" s="44">
        <v>815508.94000000576</v>
      </c>
      <c r="H39" s="44">
        <v>91597.580000000336</v>
      </c>
      <c r="I39" s="44">
        <v>999999999</v>
      </c>
    </row>
    <row r="40" spans="1:9" x14ac:dyDescent="0.2">
      <c r="A40" s="43">
        <v>79</v>
      </c>
      <c r="B40" s="43" t="s">
        <v>135</v>
      </c>
      <c r="C40" s="43" t="s">
        <v>32</v>
      </c>
      <c r="D40" s="43" t="s">
        <v>32</v>
      </c>
      <c r="E40" s="43" t="s">
        <v>32</v>
      </c>
      <c r="F40" s="43">
        <v>759</v>
      </c>
      <c r="G40" s="43">
        <v>270.95</v>
      </c>
      <c r="H40" s="43">
        <v>81.58</v>
      </c>
      <c r="I40" s="43">
        <v>999999999</v>
      </c>
    </row>
    <row r="41" spans="1:9" x14ac:dyDescent="0.2">
      <c r="A41" s="43">
        <v>90</v>
      </c>
      <c r="B41" s="43" t="s">
        <v>135</v>
      </c>
      <c r="C41" s="43" t="s">
        <v>5</v>
      </c>
      <c r="D41" s="43" t="s">
        <v>5</v>
      </c>
      <c r="E41" s="43" t="s">
        <v>5</v>
      </c>
      <c r="F41" s="43">
        <v>121629</v>
      </c>
      <c r="I41" s="43">
        <v>999999999</v>
      </c>
    </row>
    <row r="42" spans="1:9" x14ac:dyDescent="0.2">
      <c r="A42" s="43">
        <v>100</v>
      </c>
      <c r="B42" s="43" t="s">
        <v>170</v>
      </c>
      <c r="C42" s="43" t="s">
        <v>171</v>
      </c>
      <c r="D42" s="43" t="s">
        <v>171</v>
      </c>
      <c r="E42" s="43" t="s">
        <v>171</v>
      </c>
      <c r="F42" s="43">
        <v>999999999</v>
      </c>
      <c r="G42" s="43">
        <v>999999999</v>
      </c>
      <c r="H42" s="43">
        <v>999999999</v>
      </c>
      <c r="I42" s="43">
        <v>3061110.3499999703</v>
      </c>
    </row>
  </sheetData>
  <phoneticPr fontId="13" type="noConversion"/>
  <pageMargins left="0.75" right="0.75" top="1" bottom="1" header="0" footer="0"/>
  <pageSetup paperSize="9" scale="8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opLeftCell="A28" zoomScaleNormal="181" zoomScaleSheetLayoutView="154" workbookViewId="0">
      <selection activeCell="A2" sqref="A2:H49"/>
    </sheetView>
  </sheetViews>
  <sheetFormatPr defaultRowHeight="12.75" x14ac:dyDescent="0.2"/>
  <cols>
    <col min="1" max="1" width="4.5703125" style="47" customWidth="1"/>
    <col min="2" max="2" width="13.85546875" style="47" customWidth="1"/>
    <col min="3" max="3" width="4.85546875" style="47" customWidth="1"/>
    <col min="4" max="4" width="41.85546875" style="47" customWidth="1"/>
    <col min="5" max="5" width="11.140625" style="47" customWidth="1"/>
    <col min="6" max="6" width="11.85546875" style="47" customWidth="1"/>
    <col min="7" max="7" width="9.5703125" style="47" customWidth="1"/>
    <col min="8" max="8" width="9.85546875" style="47" customWidth="1"/>
    <col min="9" max="16384" width="9.140625" style="47"/>
  </cols>
  <sheetData>
    <row r="1" spans="1:8" ht="13.5" customHeight="1" x14ac:dyDescent="0.2">
      <c r="A1" s="46" t="s">
        <v>121</v>
      </c>
      <c r="B1" s="46" t="s">
        <v>123</v>
      </c>
      <c r="C1" s="46" t="s">
        <v>124</v>
      </c>
      <c r="D1" s="46" t="s">
        <v>125</v>
      </c>
      <c r="E1" s="46" t="s">
        <v>122</v>
      </c>
      <c r="F1" s="46" t="s">
        <v>172</v>
      </c>
      <c r="G1" s="46" t="s">
        <v>141</v>
      </c>
      <c r="H1" s="46" t="s">
        <v>142</v>
      </c>
    </row>
    <row r="2" spans="1:8" ht="13.5" customHeight="1" x14ac:dyDescent="0.2">
      <c r="A2" s="48">
        <v>1</v>
      </c>
      <c r="B2" s="49" t="s">
        <v>43</v>
      </c>
      <c r="C2" s="49" t="s">
        <v>44</v>
      </c>
      <c r="D2" s="49" t="s">
        <v>45</v>
      </c>
      <c r="E2" s="48">
        <v>992</v>
      </c>
      <c r="F2" s="48">
        <v>83836.660000000062</v>
      </c>
      <c r="G2" s="48"/>
      <c r="H2" s="49" t="s">
        <v>144</v>
      </c>
    </row>
    <row r="3" spans="1:8" ht="13.5" customHeight="1" x14ac:dyDescent="0.2">
      <c r="A3" s="48">
        <v>2</v>
      </c>
      <c r="B3" s="49" t="s">
        <v>43</v>
      </c>
      <c r="C3" s="49" t="s">
        <v>46</v>
      </c>
      <c r="D3" s="49" t="s">
        <v>47</v>
      </c>
      <c r="E3" s="48">
        <v>2931</v>
      </c>
      <c r="F3" s="48">
        <v>185188.56</v>
      </c>
      <c r="G3" s="48"/>
      <c r="H3" s="49" t="s">
        <v>144</v>
      </c>
    </row>
    <row r="4" spans="1:8" ht="13.5" customHeight="1" x14ac:dyDescent="0.2">
      <c r="A4" s="48">
        <v>3</v>
      </c>
      <c r="B4" s="49" t="s">
        <v>43</v>
      </c>
      <c r="C4" s="49" t="s">
        <v>48</v>
      </c>
      <c r="D4" s="49" t="s">
        <v>49</v>
      </c>
      <c r="E4" s="48">
        <v>5</v>
      </c>
      <c r="F4" s="48">
        <v>113.7</v>
      </c>
      <c r="G4" s="48"/>
      <c r="H4" s="49" t="s">
        <v>144</v>
      </c>
    </row>
    <row r="5" spans="1:8" ht="13.5" customHeight="1" x14ac:dyDescent="0.2">
      <c r="A5" s="48">
        <v>4</v>
      </c>
      <c r="B5" s="49" t="s">
        <v>43</v>
      </c>
      <c r="C5" s="49" t="s">
        <v>50</v>
      </c>
      <c r="D5" s="49" t="s">
        <v>51</v>
      </c>
      <c r="E5" s="48">
        <v>18924</v>
      </c>
      <c r="F5" s="48">
        <v>163936.28</v>
      </c>
      <c r="G5" s="48"/>
      <c r="H5" s="49" t="s">
        <v>144</v>
      </c>
    </row>
    <row r="6" spans="1:8" ht="13.5" customHeight="1" x14ac:dyDescent="0.2">
      <c r="A6" s="48">
        <v>5</v>
      </c>
      <c r="B6" s="49" t="s">
        <v>43</v>
      </c>
      <c r="C6" s="49" t="s">
        <v>52</v>
      </c>
      <c r="D6" s="49" t="s">
        <v>53</v>
      </c>
      <c r="E6" s="48">
        <v>2739</v>
      </c>
      <c r="F6" s="48">
        <v>55126.18</v>
      </c>
      <c r="G6" s="48"/>
      <c r="H6" s="49" t="s">
        <v>144</v>
      </c>
    </row>
    <row r="7" spans="1:8" ht="13.5" customHeight="1" x14ac:dyDescent="0.2">
      <c r="A7" s="48">
        <v>6</v>
      </c>
      <c r="B7" s="49" t="s">
        <v>43</v>
      </c>
      <c r="C7" s="49" t="s">
        <v>54</v>
      </c>
      <c r="D7" s="49" t="s">
        <v>55</v>
      </c>
      <c r="E7" s="48">
        <v>1073</v>
      </c>
      <c r="F7" s="48">
        <v>143069.48000000001</v>
      </c>
      <c r="G7" s="48"/>
      <c r="H7" s="49" t="s">
        <v>144</v>
      </c>
    </row>
    <row r="8" spans="1:8" ht="13.5" customHeight="1" x14ac:dyDescent="0.2">
      <c r="A8" s="48">
        <v>7</v>
      </c>
      <c r="B8" s="49" t="s">
        <v>43</v>
      </c>
      <c r="C8" s="49" t="s">
        <v>56</v>
      </c>
      <c r="D8" s="49" t="s">
        <v>57</v>
      </c>
      <c r="E8" s="48">
        <v>564</v>
      </c>
      <c r="F8" s="48">
        <v>45351.63</v>
      </c>
      <c r="G8" s="48"/>
      <c r="H8" s="49" t="s">
        <v>144</v>
      </c>
    </row>
    <row r="9" spans="1:8" ht="13.5" customHeight="1" x14ac:dyDescent="0.2">
      <c r="A9" s="48">
        <v>8</v>
      </c>
      <c r="B9" s="49" t="s">
        <v>43</v>
      </c>
      <c r="C9" s="49" t="s">
        <v>58</v>
      </c>
      <c r="D9" s="49" t="s">
        <v>59</v>
      </c>
      <c r="E9" s="48">
        <v>11</v>
      </c>
      <c r="F9" s="48">
        <v>488.93</v>
      </c>
      <c r="G9" s="48"/>
      <c r="H9" s="49" t="s">
        <v>144</v>
      </c>
    </row>
    <row r="10" spans="1:8" ht="13.5" customHeight="1" x14ac:dyDescent="0.2">
      <c r="A10" s="48">
        <v>9</v>
      </c>
      <c r="B10" s="49" t="s">
        <v>43</v>
      </c>
      <c r="C10" s="49" t="s">
        <v>60</v>
      </c>
      <c r="D10" s="49" t="s">
        <v>61</v>
      </c>
      <c r="E10" s="48">
        <v>1393</v>
      </c>
      <c r="F10" s="48">
        <v>22655.45</v>
      </c>
      <c r="G10" s="48"/>
      <c r="H10" s="49" t="s">
        <v>144</v>
      </c>
    </row>
    <row r="11" spans="1:8" ht="13.5" customHeight="1" x14ac:dyDescent="0.2">
      <c r="A11" s="48">
        <v>10</v>
      </c>
      <c r="B11" s="49" t="s">
        <v>43</v>
      </c>
      <c r="C11" s="49" t="s">
        <v>62</v>
      </c>
      <c r="D11" s="49" t="s">
        <v>63</v>
      </c>
      <c r="E11" s="48">
        <v>2063</v>
      </c>
      <c r="F11" s="48">
        <v>244325.96</v>
      </c>
      <c r="G11" s="48"/>
      <c r="H11" s="49" t="s">
        <v>144</v>
      </c>
    </row>
    <row r="12" spans="1:8" ht="13.5" customHeight="1" x14ac:dyDescent="0.2">
      <c r="A12" s="48">
        <v>11</v>
      </c>
      <c r="B12" s="49" t="s">
        <v>43</v>
      </c>
      <c r="C12" s="49" t="s">
        <v>64</v>
      </c>
      <c r="D12" s="49" t="s">
        <v>65</v>
      </c>
      <c r="E12" s="48">
        <v>2810</v>
      </c>
      <c r="F12" s="48">
        <v>8829.6600000000089</v>
      </c>
      <c r="G12" s="48"/>
      <c r="H12" s="49" t="s">
        <v>144</v>
      </c>
    </row>
    <row r="13" spans="1:8" ht="13.5" customHeight="1" x14ac:dyDescent="0.2">
      <c r="A13" s="48">
        <v>12</v>
      </c>
      <c r="B13" s="49" t="s">
        <v>43</v>
      </c>
      <c r="C13" s="49" t="s">
        <v>66</v>
      </c>
      <c r="D13" s="49" t="s">
        <v>67</v>
      </c>
      <c r="E13" s="48">
        <v>416</v>
      </c>
      <c r="F13" s="48">
        <v>596.94000000000005</v>
      </c>
      <c r="G13" s="48"/>
      <c r="H13" s="49" t="s">
        <v>144</v>
      </c>
    </row>
    <row r="14" spans="1:8" ht="13.5" customHeight="1" x14ac:dyDescent="0.2">
      <c r="A14" s="48">
        <v>13</v>
      </c>
      <c r="B14" s="49" t="s">
        <v>43</v>
      </c>
      <c r="C14" s="49" t="s">
        <v>68</v>
      </c>
      <c r="D14" s="49" t="s">
        <v>69</v>
      </c>
      <c r="E14" s="48">
        <v>87</v>
      </c>
      <c r="F14" s="48">
        <v>48.31</v>
      </c>
      <c r="G14" s="48"/>
      <c r="H14" s="49" t="s">
        <v>144</v>
      </c>
    </row>
    <row r="15" spans="1:8" ht="13.5" customHeight="1" x14ac:dyDescent="0.2">
      <c r="A15" s="48">
        <v>14</v>
      </c>
      <c r="B15" s="49" t="s">
        <v>43</v>
      </c>
      <c r="C15" s="49" t="s">
        <v>70</v>
      </c>
      <c r="D15" s="49" t="s">
        <v>71</v>
      </c>
      <c r="E15" s="48">
        <v>16</v>
      </c>
      <c r="F15" s="48">
        <v>10.96</v>
      </c>
      <c r="G15" s="48"/>
      <c r="H15" s="49" t="s">
        <v>144</v>
      </c>
    </row>
    <row r="16" spans="1:8" ht="13.5" customHeight="1" x14ac:dyDescent="0.2">
      <c r="A16" s="48">
        <v>15</v>
      </c>
      <c r="B16" s="49" t="s">
        <v>43</v>
      </c>
      <c r="C16" s="49" t="s">
        <v>72</v>
      </c>
      <c r="D16" s="49" t="s">
        <v>73</v>
      </c>
      <c r="E16" s="48">
        <v>1</v>
      </c>
      <c r="F16" s="48">
        <v>85</v>
      </c>
      <c r="G16" s="48"/>
      <c r="H16" s="49" t="s">
        <v>144</v>
      </c>
    </row>
    <row r="17" spans="1:8" ht="13.5" customHeight="1" x14ac:dyDescent="0.2">
      <c r="A17" s="48">
        <v>16</v>
      </c>
      <c r="B17" s="49" t="s">
        <v>43</v>
      </c>
      <c r="C17" s="49" t="s">
        <v>74</v>
      </c>
      <c r="D17" s="49" t="s">
        <v>136</v>
      </c>
      <c r="E17" s="48">
        <v>47</v>
      </c>
      <c r="F17" s="48">
        <v>1195.1600000000001</v>
      </c>
      <c r="G17" s="48"/>
      <c r="H17" s="49" t="s">
        <v>144</v>
      </c>
    </row>
    <row r="18" spans="1:8" ht="13.5" customHeight="1" x14ac:dyDescent="0.2">
      <c r="A18" s="48">
        <v>17</v>
      </c>
      <c r="B18" s="49" t="s">
        <v>43</v>
      </c>
      <c r="C18" s="49" t="s">
        <v>75</v>
      </c>
      <c r="D18" s="49" t="s">
        <v>76</v>
      </c>
      <c r="E18" s="48">
        <v>35420</v>
      </c>
      <c r="F18" s="48">
        <v>99042.969999999143</v>
      </c>
      <c r="G18" s="48"/>
      <c r="H18" s="49" t="s">
        <v>144</v>
      </c>
    </row>
    <row r="19" spans="1:8" ht="13.5" customHeight="1" x14ac:dyDescent="0.2">
      <c r="A19" s="48">
        <v>18</v>
      </c>
      <c r="B19" s="49" t="s">
        <v>43</v>
      </c>
      <c r="C19" s="49" t="s">
        <v>77</v>
      </c>
      <c r="D19" s="49" t="s">
        <v>78</v>
      </c>
      <c r="E19" s="48">
        <v>331</v>
      </c>
      <c r="F19" s="48">
        <v>25323.55</v>
      </c>
      <c r="G19" s="48"/>
      <c r="H19" s="49" t="s">
        <v>144</v>
      </c>
    </row>
    <row r="20" spans="1:8" ht="13.5" customHeight="1" x14ac:dyDescent="0.2">
      <c r="A20" s="48">
        <v>19</v>
      </c>
      <c r="B20" s="49" t="s">
        <v>43</v>
      </c>
      <c r="C20" s="49" t="s">
        <v>79</v>
      </c>
      <c r="D20" s="49" t="s">
        <v>80</v>
      </c>
      <c r="E20" s="48">
        <v>2545</v>
      </c>
      <c r="F20" s="48">
        <v>10053.24</v>
      </c>
      <c r="G20" s="48"/>
      <c r="H20" s="49" t="s">
        <v>144</v>
      </c>
    </row>
    <row r="21" spans="1:8" ht="13.5" customHeight="1" x14ac:dyDescent="0.2">
      <c r="A21" s="48">
        <v>20</v>
      </c>
      <c r="B21" s="49" t="s">
        <v>43</v>
      </c>
      <c r="C21" s="49" t="s">
        <v>81</v>
      </c>
      <c r="D21" s="49" t="s">
        <v>82</v>
      </c>
      <c r="E21" s="48">
        <v>9989</v>
      </c>
      <c r="F21" s="48">
        <v>23464.99</v>
      </c>
      <c r="G21" s="48"/>
      <c r="H21" s="49" t="s">
        <v>144</v>
      </c>
    </row>
    <row r="22" spans="1:8" ht="13.5" customHeight="1" x14ac:dyDescent="0.2">
      <c r="A22" s="48">
        <v>21</v>
      </c>
      <c r="B22" s="49" t="s">
        <v>43</v>
      </c>
      <c r="C22" s="49" t="s">
        <v>83</v>
      </c>
      <c r="D22" s="49" t="s">
        <v>84</v>
      </c>
      <c r="E22" s="48">
        <v>5445</v>
      </c>
      <c r="F22" s="48">
        <v>19230.830000000002</v>
      </c>
      <c r="G22" s="48"/>
      <c r="H22" s="49" t="s">
        <v>144</v>
      </c>
    </row>
    <row r="23" spans="1:8" ht="13.5" customHeight="1" x14ac:dyDescent="0.2">
      <c r="A23" s="48">
        <v>22</v>
      </c>
      <c r="B23" s="49" t="s">
        <v>43</v>
      </c>
      <c r="C23" s="49" t="s">
        <v>85</v>
      </c>
      <c r="D23" s="49" t="s">
        <v>86</v>
      </c>
      <c r="E23" s="48">
        <v>102</v>
      </c>
      <c r="F23" s="48">
        <v>20141.41</v>
      </c>
      <c r="G23" s="48"/>
      <c r="H23" s="49" t="s">
        <v>144</v>
      </c>
    </row>
    <row r="24" spans="1:8" ht="13.5" customHeight="1" x14ac:dyDescent="0.2">
      <c r="A24" s="48">
        <v>23</v>
      </c>
      <c r="B24" s="49" t="s">
        <v>43</v>
      </c>
      <c r="C24" s="49" t="s">
        <v>87</v>
      </c>
      <c r="D24" s="49" t="s">
        <v>173</v>
      </c>
      <c r="E24" s="48">
        <v>45</v>
      </c>
      <c r="F24" s="48">
        <v>354.13</v>
      </c>
      <c r="G24" s="48"/>
      <c r="H24" s="49" t="s">
        <v>144</v>
      </c>
    </row>
    <row r="25" spans="1:8" ht="13.5" customHeight="1" x14ac:dyDescent="0.2">
      <c r="A25" s="48">
        <v>24</v>
      </c>
      <c r="B25" s="49" t="s">
        <v>43</v>
      </c>
      <c r="C25" s="49" t="s">
        <v>88</v>
      </c>
      <c r="D25" s="49" t="s">
        <v>89</v>
      </c>
      <c r="E25" s="48">
        <v>128</v>
      </c>
      <c r="F25" s="48">
        <v>483.65</v>
      </c>
      <c r="G25" s="48"/>
      <c r="H25" s="49" t="s">
        <v>144</v>
      </c>
    </row>
    <row r="26" spans="1:8" ht="13.5" customHeight="1" x14ac:dyDescent="0.2">
      <c r="A26" s="48">
        <v>25</v>
      </c>
      <c r="B26" s="49" t="s">
        <v>43</v>
      </c>
      <c r="C26" s="49" t="s">
        <v>90</v>
      </c>
      <c r="D26" s="49" t="s">
        <v>91</v>
      </c>
      <c r="E26" s="48">
        <v>141</v>
      </c>
      <c r="F26" s="48">
        <v>198.93</v>
      </c>
      <c r="G26" s="48"/>
      <c r="H26" s="49" t="s">
        <v>144</v>
      </c>
    </row>
    <row r="27" spans="1:8" ht="13.5" customHeight="1" x14ac:dyDescent="0.2">
      <c r="A27" s="48">
        <v>26</v>
      </c>
      <c r="B27" s="49" t="s">
        <v>43</v>
      </c>
      <c r="C27" s="49" t="s">
        <v>92</v>
      </c>
      <c r="D27" s="49" t="s">
        <v>129</v>
      </c>
      <c r="E27" s="48">
        <v>8</v>
      </c>
      <c r="F27" s="48">
        <v>14302.55</v>
      </c>
      <c r="G27" s="48"/>
      <c r="H27" s="49" t="s">
        <v>144</v>
      </c>
    </row>
    <row r="28" spans="1:8" ht="13.5" customHeight="1" x14ac:dyDescent="0.2">
      <c r="A28" s="48">
        <v>27</v>
      </c>
      <c r="B28" s="49" t="s">
        <v>43</v>
      </c>
      <c r="C28" s="49" t="s">
        <v>93</v>
      </c>
      <c r="D28" s="49" t="s">
        <v>94</v>
      </c>
      <c r="E28" s="48">
        <v>501</v>
      </c>
      <c r="F28" s="48">
        <v>5466.54</v>
      </c>
      <c r="G28" s="48"/>
      <c r="H28" s="49" t="s">
        <v>144</v>
      </c>
    </row>
    <row r="29" spans="1:8" ht="13.5" customHeight="1" x14ac:dyDescent="0.2">
      <c r="A29" s="48">
        <v>28</v>
      </c>
      <c r="B29" s="49" t="s">
        <v>43</v>
      </c>
      <c r="C29" s="49" t="s">
        <v>95</v>
      </c>
      <c r="D29" s="49" t="s">
        <v>96</v>
      </c>
      <c r="E29" s="48">
        <v>1320</v>
      </c>
      <c r="F29" s="48">
        <v>10964.07</v>
      </c>
      <c r="G29" s="48"/>
      <c r="H29" s="49" t="s">
        <v>144</v>
      </c>
    </row>
    <row r="30" spans="1:8" ht="13.5" customHeight="1" x14ac:dyDescent="0.2">
      <c r="A30" s="48">
        <v>29</v>
      </c>
      <c r="B30" s="49" t="s">
        <v>43</v>
      </c>
      <c r="C30" s="49" t="s">
        <v>97</v>
      </c>
      <c r="D30" s="49" t="s">
        <v>98</v>
      </c>
      <c r="E30" s="48">
        <v>76</v>
      </c>
      <c r="F30" s="48">
        <v>1670.86</v>
      </c>
      <c r="G30" s="48"/>
      <c r="H30" s="49" t="s">
        <v>144</v>
      </c>
    </row>
    <row r="31" spans="1:8" ht="13.5" customHeight="1" x14ac:dyDescent="0.2">
      <c r="A31" s="48">
        <v>30</v>
      </c>
      <c r="B31" s="49" t="s">
        <v>43</v>
      </c>
      <c r="C31" s="49" t="s">
        <v>99</v>
      </c>
      <c r="D31" s="49" t="s">
        <v>100</v>
      </c>
      <c r="E31" s="48">
        <v>27</v>
      </c>
      <c r="F31" s="48">
        <v>1471.94</v>
      </c>
      <c r="G31" s="48"/>
      <c r="H31" s="49" t="s">
        <v>144</v>
      </c>
    </row>
    <row r="32" spans="1:8" ht="13.5" customHeight="1" x14ac:dyDescent="0.2">
      <c r="A32" s="48">
        <v>31</v>
      </c>
      <c r="B32" s="49" t="s">
        <v>43</v>
      </c>
      <c r="C32" s="49" t="s">
        <v>101</v>
      </c>
      <c r="D32" s="49" t="s">
        <v>102</v>
      </c>
      <c r="E32" s="48">
        <v>78</v>
      </c>
      <c r="F32" s="48">
        <v>832.81</v>
      </c>
      <c r="G32" s="48"/>
      <c r="H32" s="49" t="s">
        <v>144</v>
      </c>
    </row>
    <row r="33" spans="1:8" ht="13.5" customHeight="1" x14ac:dyDescent="0.2">
      <c r="A33" s="48">
        <v>32</v>
      </c>
      <c r="B33" s="49" t="s">
        <v>43</v>
      </c>
      <c r="C33" s="49" t="s">
        <v>103</v>
      </c>
      <c r="D33" s="49" t="s">
        <v>104</v>
      </c>
      <c r="E33" s="48">
        <v>7</v>
      </c>
      <c r="F33" s="48">
        <v>100.49</v>
      </c>
      <c r="G33" s="48"/>
      <c r="H33" s="49" t="s">
        <v>144</v>
      </c>
    </row>
    <row r="34" spans="1:8" ht="13.5" customHeight="1" x14ac:dyDescent="0.2">
      <c r="A34" s="48">
        <v>33</v>
      </c>
      <c r="B34" s="49" t="s">
        <v>43</v>
      </c>
      <c r="C34" s="49" t="s">
        <v>105</v>
      </c>
      <c r="D34" s="49" t="s">
        <v>174</v>
      </c>
      <c r="E34" s="48">
        <v>2631</v>
      </c>
      <c r="F34" s="48">
        <v>5592.0200000000077</v>
      </c>
      <c r="G34" s="48"/>
      <c r="H34" s="49" t="s">
        <v>144</v>
      </c>
    </row>
    <row r="35" spans="1:8" ht="13.5" customHeight="1" x14ac:dyDescent="0.2">
      <c r="A35" s="48">
        <v>34</v>
      </c>
      <c r="B35" s="49" t="s">
        <v>43</v>
      </c>
      <c r="C35" s="49" t="s">
        <v>5</v>
      </c>
      <c r="D35" s="49" t="s">
        <v>5</v>
      </c>
      <c r="E35" s="48">
        <v>76829</v>
      </c>
      <c r="F35" s="48"/>
      <c r="G35" s="48"/>
      <c r="H35" s="49" t="s">
        <v>144</v>
      </c>
    </row>
    <row r="36" spans="1:8" ht="13.5" customHeight="1" x14ac:dyDescent="0.2">
      <c r="A36" s="48">
        <v>35</v>
      </c>
      <c r="B36" s="49" t="s">
        <v>106</v>
      </c>
      <c r="C36" s="49" t="s">
        <v>175</v>
      </c>
      <c r="D36" s="49" t="s">
        <v>55</v>
      </c>
      <c r="E36" s="48">
        <v>46</v>
      </c>
      <c r="F36" s="48">
        <v>98.63</v>
      </c>
      <c r="G36" s="48"/>
      <c r="H36" s="49" t="s">
        <v>144</v>
      </c>
    </row>
    <row r="37" spans="1:8" ht="13.5" customHeight="1" x14ac:dyDescent="0.2">
      <c r="A37" s="48">
        <v>36</v>
      </c>
      <c r="B37" s="49" t="s">
        <v>106</v>
      </c>
      <c r="C37" s="49" t="s">
        <v>176</v>
      </c>
      <c r="D37" s="49" t="s">
        <v>177</v>
      </c>
      <c r="E37" s="48">
        <v>0</v>
      </c>
      <c r="F37" s="48">
        <v>0</v>
      </c>
      <c r="G37" s="48"/>
      <c r="H37" s="49" t="s">
        <v>144</v>
      </c>
    </row>
    <row r="38" spans="1:8" ht="13.5" customHeight="1" x14ac:dyDescent="0.2">
      <c r="A38" s="48">
        <v>37</v>
      </c>
      <c r="B38" s="49" t="s">
        <v>106</v>
      </c>
      <c r="C38" s="49" t="s">
        <v>178</v>
      </c>
      <c r="D38" s="49" t="s">
        <v>107</v>
      </c>
      <c r="E38" s="48">
        <v>4</v>
      </c>
      <c r="F38" s="48"/>
      <c r="G38" s="48"/>
      <c r="H38" s="49" t="s">
        <v>144</v>
      </c>
    </row>
    <row r="39" spans="1:8" ht="13.5" customHeight="1" x14ac:dyDescent="0.2">
      <c r="A39" s="48">
        <v>38</v>
      </c>
      <c r="B39" s="49" t="s">
        <v>106</v>
      </c>
      <c r="C39" s="49" t="s">
        <v>179</v>
      </c>
      <c r="D39" s="49" t="s">
        <v>108</v>
      </c>
      <c r="E39" s="48">
        <v>3686</v>
      </c>
      <c r="F39" s="48">
        <v>1812.6000000000186</v>
      </c>
      <c r="G39" s="48"/>
      <c r="H39" s="49" t="s">
        <v>144</v>
      </c>
    </row>
    <row r="40" spans="1:8" ht="13.5" customHeight="1" x14ac:dyDescent="0.2">
      <c r="A40" s="48">
        <v>39</v>
      </c>
      <c r="B40" s="49" t="s">
        <v>106</v>
      </c>
      <c r="C40" s="49" t="s">
        <v>180</v>
      </c>
      <c r="D40" s="49" t="s">
        <v>181</v>
      </c>
      <c r="E40" s="48">
        <v>0</v>
      </c>
      <c r="F40" s="48">
        <v>0</v>
      </c>
      <c r="G40" s="48"/>
      <c r="H40" s="49" t="s">
        <v>144</v>
      </c>
    </row>
    <row r="41" spans="1:8" ht="13.5" customHeight="1" x14ac:dyDescent="0.2">
      <c r="A41" s="48">
        <v>40</v>
      </c>
      <c r="B41" s="49" t="s">
        <v>106</v>
      </c>
      <c r="C41" s="49" t="s">
        <v>5</v>
      </c>
      <c r="D41" s="49" t="s">
        <v>5</v>
      </c>
      <c r="E41" s="48">
        <v>3721</v>
      </c>
      <c r="F41" s="48"/>
      <c r="G41" s="48"/>
      <c r="H41" s="49" t="s">
        <v>144</v>
      </c>
    </row>
    <row r="42" spans="1:8" ht="13.5" customHeight="1" x14ac:dyDescent="0.2">
      <c r="A42" s="48">
        <v>41</v>
      </c>
      <c r="B42" s="49" t="s">
        <v>109</v>
      </c>
      <c r="C42" s="49" t="s">
        <v>182</v>
      </c>
      <c r="D42" s="49" t="s">
        <v>183</v>
      </c>
      <c r="E42" s="48">
        <v>4</v>
      </c>
      <c r="F42" s="48">
        <v>27.93</v>
      </c>
      <c r="G42" s="48"/>
      <c r="H42" s="49" t="s">
        <v>144</v>
      </c>
    </row>
    <row r="43" spans="1:8" ht="13.5" customHeight="1" x14ac:dyDescent="0.2">
      <c r="A43" s="48">
        <v>42</v>
      </c>
      <c r="B43" s="49" t="s">
        <v>109</v>
      </c>
      <c r="C43" s="49" t="s">
        <v>184</v>
      </c>
      <c r="D43" s="49" t="s">
        <v>110</v>
      </c>
      <c r="E43" s="48">
        <v>1476</v>
      </c>
      <c r="F43" s="48">
        <v>38101.47</v>
      </c>
      <c r="G43" s="48"/>
      <c r="H43" s="49" t="s">
        <v>144</v>
      </c>
    </row>
    <row r="44" spans="1:8" ht="13.5" customHeight="1" x14ac:dyDescent="0.2">
      <c r="A44" s="48">
        <v>43</v>
      </c>
      <c r="B44" s="49" t="s">
        <v>109</v>
      </c>
      <c r="C44" s="49" t="s">
        <v>185</v>
      </c>
      <c r="D44" s="49" t="s">
        <v>111</v>
      </c>
      <c r="E44" s="48">
        <v>0</v>
      </c>
      <c r="F44" s="48">
        <v>0</v>
      </c>
      <c r="G44" s="48"/>
      <c r="H44" s="49" t="s">
        <v>144</v>
      </c>
    </row>
    <row r="45" spans="1:8" ht="13.5" customHeight="1" x14ac:dyDescent="0.2">
      <c r="A45" s="48">
        <v>44</v>
      </c>
      <c r="B45" s="49" t="s">
        <v>109</v>
      </c>
      <c r="C45" s="49" t="s">
        <v>186</v>
      </c>
      <c r="D45" s="49" t="s">
        <v>112</v>
      </c>
      <c r="E45" s="48">
        <v>254</v>
      </c>
      <c r="F45" s="48">
        <v>232.31</v>
      </c>
      <c r="G45" s="48"/>
      <c r="H45" s="49" t="s">
        <v>144</v>
      </c>
    </row>
    <row r="46" spans="1:8" ht="13.5" customHeight="1" x14ac:dyDescent="0.2">
      <c r="A46" s="48">
        <v>45</v>
      </c>
      <c r="B46" s="49" t="s">
        <v>109</v>
      </c>
      <c r="C46" s="49" t="s">
        <v>187</v>
      </c>
      <c r="D46" s="49" t="s">
        <v>113</v>
      </c>
      <c r="E46" s="48">
        <v>114</v>
      </c>
      <c r="F46" s="48">
        <v>158.02000000000001</v>
      </c>
      <c r="G46" s="48"/>
      <c r="H46" s="49" t="s">
        <v>144</v>
      </c>
    </row>
    <row r="47" spans="1:8" ht="13.5" customHeight="1" x14ac:dyDescent="0.2">
      <c r="A47" s="48">
        <v>46</v>
      </c>
      <c r="B47" s="49" t="s">
        <v>109</v>
      </c>
      <c r="C47" s="49" t="s">
        <v>5</v>
      </c>
      <c r="D47" s="49" t="s">
        <v>5</v>
      </c>
      <c r="E47" s="48">
        <v>1701</v>
      </c>
      <c r="F47" s="48"/>
      <c r="G47" s="48"/>
      <c r="H47" s="49" t="s">
        <v>144</v>
      </c>
    </row>
    <row r="48" spans="1:8" ht="13.5" customHeight="1" x14ac:dyDescent="0.2">
      <c r="A48" s="48">
        <v>48</v>
      </c>
      <c r="B48" s="49" t="s">
        <v>5</v>
      </c>
      <c r="C48" s="49" t="s">
        <v>5</v>
      </c>
      <c r="D48" s="49" t="s">
        <v>5</v>
      </c>
      <c r="E48" s="48">
        <v>82251</v>
      </c>
      <c r="F48" s="48">
        <v>999999999</v>
      </c>
      <c r="G48" s="48"/>
      <c r="H48" s="49" t="s">
        <v>144</v>
      </c>
    </row>
    <row r="49" spans="1:8" ht="13.5" customHeight="1" x14ac:dyDescent="0.2">
      <c r="A49" s="48">
        <v>100</v>
      </c>
      <c r="B49" s="49" t="s">
        <v>188</v>
      </c>
      <c r="C49" s="49" t="s">
        <v>188</v>
      </c>
      <c r="D49" s="49" t="s">
        <v>188</v>
      </c>
      <c r="E49" s="48">
        <v>999999999</v>
      </c>
      <c r="F49" s="48">
        <v>999999999</v>
      </c>
      <c r="G49" s="48">
        <v>16320</v>
      </c>
      <c r="H49" s="49" t="s">
        <v>189</v>
      </c>
    </row>
  </sheetData>
  <phoneticPr fontId="13" type="noConversion"/>
  <pageMargins left="0.75" right="0.75" top="1" bottom="1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zoomScaleNormal="207" zoomScaleSheetLayoutView="251" workbookViewId="0">
      <selection activeCell="A2" sqref="A2:G13"/>
    </sheetView>
  </sheetViews>
  <sheetFormatPr defaultRowHeight="12.75" x14ac:dyDescent="0.2"/>
  <cols>
    <col min="1" max="1" width="3.5703125" style="29" customWidth="1"/>
    <col min="2" max="2" width="13.140625" style="29" customWidth="1"/>
    <col min="3" max="3" width="9.85546875" style="29" customWidth="1"/>
    <col min="4" max="4" width="68.28515625" style="29" customWidth="1"/>
    <col min="5" max="5" width="10.140625" style="29" customWidth="1"/>
    <col min="6" max="6" width="10.85546875" style="29" customWidth="1"/>
    <col min="7" max="7" width="12.85546875" style="29" customWidth="1"/>
    <col min="8" max="16384" width="9.140625" style="29"/>
  </cols>
  <sheetData>
    <row r="1" spans="1:7" ht="13.5" customHeight="1" x14ac:dyDescent="0.2">
      <c r="A1" s="50" t="s">
        <v>121</v>
      </c>
      <c r="B1" s="50" t="s">
        <v>123</v>
      </c>
      <c r="C1" s="50" t="s">
        <v>124</v>
      </c>
      <c r="D1" s="50" t="s">
        <v>125</v>
      </c>
      <c r="E1" s="50" t="s">
        <v>122</v>
      </c>
      <c r="F1" s="50" t="s">
        <v>126</v>
      </c>
      <c r="G1" s="50" t="s">
        <v>127</v>
      </c>
    </row>
    <row r="2" spans="1:7" ht="13.5" customHeight="1" x14ac:dyDescent="0.2">
      <c r="A2" s="51">
        <v>1</v>
      </c>
      <c r="B2" s="52" t="s">
        <v>43</v>
      </c>
      <c r="C2" s="52" t="s">
        <v>54</v>
      </c>
      <c r="D2" s="52" t="s">
        <v>55</v>
      </c>
      <c r="E2" s="51">
        <v>458</v>
      </c>
      <c r="F2" s="51">
        <v>49422.97</v>
      </c>
      <c r="G2" s="51">
        <v>2193</v>
      </c>
    </row>
    <row r="3" spans="1:7" ht="13.5" customHeight="1" x14ac:dyDescent="0.2">
      <c r="A3" s="51">
        <v>2</v>
      </c>
      <c r="B3" s="52" t="s">
        <v>43</v>
      </c>
      <c r="C3" s="52" t="s">
        <v>72</v>
      </c>
      <c r="D3" s="52" t="s">
        <v>116</v>
      </c>
      <c r="E3" s="51">
        <v>1</v>
      </c>
      <c r="F3" s="51">
        <v>85</v>
      </c>
      <c r="G3" s="51">
        <v>999999999</v>
      </c>
    </row>
    <row r="4" spans="1:7" ht="13.5" customHeight="1" x14ac:dyDescent="0.2">
      <c r="A4" s="51">
        <v>3</v>
      </c>
      <c r="B4" s="52" t="s">
        <v>43</v>
      </c>
      <c r="C4" s="52" t="s">
        <v>75</v>
      </c>
      <c r="D4" s="52" t="s">
        <v>76</v>
      </c>
      <c r="E4" s="51">
        <v>300</v>
      </c>
      <c r="F4" s="51">
        <v>1028.8499999999999</v>
      </c>
      <c r="G4" s="51">
        <v>999999999</v>
      </c>
    </row>
    <row r="5" spans="1:7" ht="13.5" customHeight="1" x14ac:dyDescent="0.2">
      <c r="A5" s="51">
        <v>4</v>
      </c>
      <c r="B5" s="52" t="s">
        <v>43</v>
      </c>
      <c r="C5" s="52" t="s">
        <v>117</v>
      </c>
      <c r="D5" s="52" t="s">
        <v>118</v>
      </c>
      <c r="E5" s="51">
        <v>8500</v>
      </c>
      <c r="F5" s="51">
        <v>118203.26000000052</v>
      </c>
      <c r="G5" s="51">
        <v>999999999</v>
      </c>
    </row>
    <row r="6" spans="1:7" ht="13.5" customHeight="1" x14ac:dyDescent="0.2">
      <c r="A6" s="51">
        <v>5</v>
      </c>
      <c r="B6" s="52" t="s">
        <v>43</v>
      </c>
      <c r="C6" s="52" t="s">
        <v>90</v>
      </c>
      <c r="D6" s="52" t="s">
        <v>130</v>
      </c>
      <c r="E6" s="51">
        <v>14</v>
      </c>
      <c r="F6" s="51">
        <v>49.65</v>
      </c>
      <c r="G6" s="51">
        <v>999999999</v>
      </c>
    </row>
    <row r="7" spans="1:7" ht="13.5" customHeight="1" x14ac:dyDescent="0.2">
      <c r="A7" s="51">
        <v>6</v>
      </c>
      <c r="B7" s="52" t="s">
        <v>43</v>
      </c>
      <c r="C7" s="52" t="s">
        <v>92</v>
      </c>
      <c r="D7" s="52" t="s">
        <v>131</v>
      </c>
      <c r="E7" s="51">
        <v>2</v>
      </c>
      <c r="F7" s="51">
        <v>88.65</v>
      </c>
      <c r="G7" s="51">
        <v>999999999</v>
      </c>
    </row>
    <row r="8" spans="1:7" ht="13.5" customHeight="1" x14ac:dyDescent="0.2">
      <c r="A8" s="51">
        <v>7</v>
      </c>
      <c r="B8" s="52" t="s">
        <v>43</v>
      </c>
      <c r="C8" s="52" t="s">
        <v>95</v>
      </c>
      <c r="D8" s="52" t="s">
        <v>132</v>
      </c>
      <c r="E8" s="51">
        <v>83</v>
      </c>
      <c r="F8" s="51">
        <v>423.59</v>
      </c>
      <c r="G8" s="51">
        <v>999999999</v>
      </c>
    </row>
    <row r="9" spans="1:7" ht="13.5" customHeight="1" x14ac:dyDescent="0.2">
      <c r="A9" s="51">
        <v>8</v>
      </c>
      <c r="B9" s="52" t="s">
        <v>43</v>
      </c>
      <c r="C9" s="52" t="s">
        <v>97</v>
      </c>
      <c r="D9" s="52" t="s">
        <v>98</v>
      </c>
      <c r="E9" s="51">
        <v>13</v>
      </c>
      <c r="F9" s="51">
        <v>191.85</v>
      </c>
      <c r="G9" s="51">
        <v>999999999</v>
      </c>
    </row>
    <row r="10" spans="1:7" ht="13.5" customHeight="1" x14ac:dyDescent="0.2">
      <c r="A10" s="51">
        <v>9</v>
      </c>
      <c r="B10" s="52" t="s">
        <v>43</v>
      </c>
      <c r="C10" s="52" t="s">
        <v>101</v>
      </c>
      <c r="D10" s="52" t="s">
        <v>102</v>
      </c>
      <c r="E10" s="51">
        <v>40</v>
      </c>
      <c r="F10" s="51">
        <v>386</v>
      </c>
      <c r="G10" s="51">
        <v>999999999</v>
      </c>
    </row>
    <row r="11" spans="1:7" ht="13.5" customHeight="1" x14ac:dyDescent="0.2">
      <c r="A11" s="51">
        <v>10</v>
      </c>
      <c r="B11" s="52" t="s">
        <v>43</v>
      </c>
      <c r="C11" s="52" t="s">
        <v>5</v>
      </c>
      <c r="D11" s="52" t="s">
        <v>5</v>
      </c>
      <c r="E11" s="51">
        <v>9142</v>
      </c>
      <c r="F11" s="51">
        <v>999999999</v>
      </c>
      <c r="G11" s="51">
        <v>999999999</v>
      </c>
    </row>
    <row r="12" spans="1:7" ht="13.5" customHeight="1" x14ac:dyDescent="0.2">
      <c r="A12" s="51">
        <v>15</v>
      </c>
      <c r="B12" s="52" t="s">
        <v>190</v>
      </c>
      <c r="C12" s="52" t="s">
        <v>128</v>
      </c>
      <c r="D12" s="52" t="s">
        <v>119</v>
      </c>
      <c r="E12" s="51">
        <v>126</v>
      </c>
      <c r="F12" s="51">
        <v>639.79999999999995</v>
      </c>
      <c r="G12" s="51">
        <v>999999999</v>
      </c>
    </row>
    <row r="13" spans="1:7" ht="13.5" customHeight="1" x14ac:dyDescent="0.2">
      <c r="A13" s="51">
        <v>16</v>
      </c>
      <c r="B13" s="52" t="s">
        <v>5</v>
      </c>
      <c r="C13" s="52" t="s">
        <v>5</v>
      </c>
      <c r="D13" s="52" t="s">
        <v>5</v>
      </c>
      <c r="E13" s="51">
        <v>9268</v>
      </c>
      <c r="F13" s="51"/>
      <c r="G13" s="51"/>
    </row>
  </sheetData>
  <phoneticPr fontId="13" type="noConversion"/>
  <pageMargins left="0.75" right="0.75" top="1" bottom="1" header="0" footer="0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9"/>
  </sheetPr>
  <dimension ref="A1:I15"/>
  <sheetViews>
    <sheetView showGridLines="0" zoomScale="75" zoomScaleNormal="100" workbookViewId="0">
      <selection activeCell="G19" sqref="G19"/>
    </sheetView>
  </sheetViews>
  <sheetFormatPr defaultRowHeight="12.75" x14ac:dyDescent="0.2"/>
  <cols>
    <col min="1" max="1" width="14.140625" customWidth="1"/>
    <col min="2" max="2" width="7" style="23" customWidth="1"/>
    <col min="3" max="3" width="30.85546875" customWidth="1"/>
    <col min="4" max="6" width="14.7109375" customWidth="1"/>
    <col min="10" max="10" width="14.28515625" bestFit="1" customWidth="1"/>
  </cols>
  <sheetData>
    <row r="1" spans="1:9" x14ac:dyDescent="0.2">
      <c r="A1" s="25" t="s">
        <v>0</v>
      </c>
      <c r="B1" s="26"/>
      <c r="C1" s="25"/>
      <c r="F1" s="27" t="s">
        <v>1</v>
      </c>
    </row>
    <row r="2" spans="1:9" ht="5.25" customHeight="1" x14ac:dyDescent="0.2">
      <c r="I2" s="28"/>
    </row>
    <row r="3" spans="1:9" s="16" customFormat="1" ht="31.5" customHeight="1" x14ac:dyDescent="0.25">
      <c r="A3" s="17" t="s">
        <v>199</v>
      </c>
      <c r="B3" s="17"/>
      <c r="C3" s="17"/>
      <c r="D3" s="17"/>
      <c r="E3" s="16" t="s">
        <v>2</v>
      </c>
      <c r="I3" s="18"/>
    </row>
    <row r="4" spans="1:9" ht="19.5" customHeight="1" x14ac:dyDescent="0.2">
      <c r="A4" s="19" t="s">
        <v>115</v>
      </c>
      <c r="B4" s="20"/>
      <c r="C4" s="19"/>
      <c r="D4" s="2"/>
      <c r="E4" s="2" t="s">
        <v>2</v>
      </c>
      <c r="F4" s="2"/>
      <c r="G4" s="2"/>
      <c r="H4" s="2"/>
      <c r="I4" s="2"/>
    </row>
    <row r="5" spans="1:9" ht="22.5" customHeight="1" x14ac:dyDescent="0.2">
      <c r="A5" s="21" t="str">
        <f>"ANIMAIS POR MEDIDA CARREGADOS ATÉ 7 DE JUNHO DE 2006"</f>
        <v>ANIMAIS POR MEDIDA CARREGADOS ATÉ 7 DE JUNHO DE 2006</v>
      </c>
      <c r="B5" s="22"/>
      <c r="C5" s="19"/>
      <c r="D5" s="2"/>
      <c r="E5" s="2" t="s">
        <v>2</v>
      </c>
      <c r="F5" s="2"/>
      <c r="G5" s="2"/>
      <c r="H5" s="2"/>
      <c r="I5" s="2"/>
    </row>
    <row r="6" spans="1:9" ht="27" customHeight="1" x14ac:dyDescent="0.2">
      <c r="D6" s="15"/>
    </row>
    <row r="7" spans="1:9" s="7" customFormat="1" ht="24" customHeight="1" x14ac:dyDescent="0.2">
      <c r="A7" s="5" t="s">
        <v>8</v>
      </c>
      <c r="B7" s="6"/>
      <c r="C7" s="6"/>
      <c r="D7" s="6"/>
      <c r="E7" s="6"/>
      <c r="F7" s="1"/>
    </row>
    <row r="8" spans="1:9" s="7" customFormat="1" ht="12" customHeight="1" x14ac:dyDescent="0.2">
      <c r="A8" s="8"/>
      <c r="B8" s="8"/>
      <c r="C8" s="8"/>
      <c r="D8" s="8"/>
      <c r="E8" s="8"/>
      <c r="F8" s="1"/>
    </row>
    <row r="9" spans="1:9" ht="29.25" customHeight="1" x14ac:dyDescent="0.2">
      <c r="B9"/>
      <c r="D9" s="9" t="s">
        <v>3</v>
      </c>
      <c r="E9" s="57" t="s">
        <v>209</v>
      </c>
      <c r="F9" s="10" t="s">
        <v>9</v>
      </c>
    </row>
    <row r="10" spans="1:9" ht="27.75" customHeight="1" x14ac:dyDescent="0.2">
      <c r="A10" s="430" t="s">
        <v>10</v>
      </c>
      <c r="B10" s="431"/>
      <c r="C10" s="431"/>
      <c r="D10" s="30"/>
      <c r="E10" s="58"/>
      <c r="F10" s="31"/>
    </row>
    <row r="11" spans="1:9" ht="27.75" customHeight="1" x14ac:dyDescent="0.2">
      <c r="A11" s="432" t="s">
        <v>11</v>
      </c>
      <c r="B11" s="433"/>
      <c r="C11" s="433"/>
      <c r="D11" s="32"/>
      <c r="E11" s="59"/>
      <c r="F11" s="33"/>
    </row>
    <row r="12" spans="1:9" ht="27.75" customHeight="1" x14ac:dyDescent="0.2">
      <c r="A12" s="434" t="s">
        <v>12</v>
      </c>
      <c r="B12" s="435"/>
      <c r="C12" s="11" t="s">
        <v>13</v>
      </c>
      <c r="D12" s="34"/>
      <c r="E12" s="60"/>
      <c r="F12" s="35"/>
    </row>
    <row r="13" spans="1:9" ht="27.75" customHeight="1" x14ac:dyDescent="0.2">
      <c r="A13" s="436"/>
      <c r="B13" s="437"/>
      <c r="C13" s="12" t="s">
        <v>14</v>
      </c>
      <c r="D13" s="32"/>
      <c r="E13" s="61"/>
      <c r="F13" s="64"/>
    </row>
    <row r="14" spans="1:9" ht="27.75" customHeight="1" x14ac:dyDescent="0.2">
      <c r="A14" s="438"/>
      <c r="B14" s="439"/>
      <c r="C14" s="13" t="s">
        <v>5</v>
      </c>
      <c r="D14" s="36"/>
      <c r="E14" s="62">
        <f>+E12</f>
        <v>0</v>
      </c>
      <c r="F14" s="65">
        <f>SUM(F13)</f>
        <v>0</v>
      </c>
    </row>
    <row r="15" spans="1:9" ht="27.75" customHeight="1" x14ac:dyDescent="0.2">
      <c r="A15" s="440" t="s">
        <v>5</v>
      </c>
      <c r="B15" s="441"/>
      <c r="C15" s="441"/>
      <c r="D15" s="37"/>
      <c r="E15" s="63">
        <f>+E14+E11+E10</f>
        <v>0</v>
      </c>
      <c r="F15" s="66">
        <f>+F14</f>
        <v>0</v>
      </c>
    </row>
  </sheetData>
  <mergeCells count="4">
    <mergeCell ref="A10:C10"/>
    <mergeCell ref="A11:C11"/>
    <mergeCell ref="A12:B14"/>
    <mergeCell ref="A15:C15"/>
  </mergeCells>
  <phoneticPr fontId="1" type="noConversion"/>
  <printOptions horizontalCentered="1"/>
  <pageMargins left="0.75" right="0.75" top="0.82677165354330717" bottom="0.35433070866141736" header="0.82677165354330717" footer="0.23622047244094491"/>
  <pageSetup paperSize="9" scale="80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10</vt:i4>
      </vt:variant>
      <vt:variant>
        <vt:lpstr>Intervalos com nome</vt:lpstr>
      </vt:variant>
      <vt:variant>
        <vt:i4>9</vt:i4>
      </vt:variant>
    </vt:vector>
  </HeadingPairs>
  <TitlesOfParts>
    <vt:vector size="19" baseType="lpstr">
      <vt:lpstr>zz01_Resumo </vt:lpstr>
      <vt:lpstr>resumo</vt:lpstr>
      <vt:lpstr>Cont_Por regiao</vt:lpstr>
      <vt:lpstr>PRORURAL+</vt:lpstr>
      <vt:lpstr>PRODERAM2020</vt:lpstr>
      <vt:lpstr>zz02_Modelo A por Cultura</vt:lpstr>
      <vt:lpstr>zz03_AgroAmb - Modelo A</vt:lpstr>
      <vt:lpstr>zz04_AgroAmb - Modelo N</vt:lpstr>
      <vt:lpstr>RPU Direitos</vt:lpstr>
      <vt:lpstr>zz05_Candidaturas ao Pagamento </vt:lpstr>
      <vt:lpstr>'Cont_Por regiao'!Área_de_Impressão</vt:lpstr>
      <vt:lpstr>PRODERAM2020!Área_de_Impressão</vt:lpstr>
      <vt:lpstr>'PRORURAL+'!Área_de_Impressão</vt:lpstr>
      <vt:lpstr>resumo!Área_de_Impressão</vt:lpstr>
      <vt:lpstr>'RPU Direitos'!Área_de_Impressão</vt:lpstr>
      <vt:lpstr>'Cont_Por regiao'!Títulos_de_Impressão</vt:lpstr>
      <vt:lpstr>PRODERAM2020!Títulos_de_Impressão</vt:lpstr>
      <vt:lpstr>'PRORURAL+'!Títulos_de_Impressão</vt:lpstr>
      <vt:lpstr>resumo!Títulos_de_Impressão</vt:lpstr>
    </vt:vector>
  </TitlesOfParts>
  <Company>INGA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</dc:creator>
  <dc:description>Não divulgado, porque os aumentos não foram nada de especial e houve diminuição de candidaturas em alguns casos, pelo que não é interessante</dc:description>
  <cp:lastModifiedBy>Gabriela Fonseca</cp:lastModifiedBy>
  <cp:lastPrinted>2017-09-28T16:41:28Z</cp:lastPrinted>
  <dcterms:created xsi:type="dcterms:W3CDTF">2005-05-18T08:55:39Z</dcterms:created>
  <dcterms:modified xsi:type="dcterms:W3CDTF">2017-10-12T10:59:10Z</dcterms:modified>
</cp:coreProperties>
</file>